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valverdea\Desktop\Indicadores agosto 2020\"/>
    </mc:Choice>
  </mc:AlternateContent>
  <xr:revisionPtr revIDLastSave="0" documentId="13_ncr:1_{27F9FF3C-3559-4303-8194-7CAB9D1F7252}" xr6:coauthVersionLast="45" xr6:coauthVersionMax="45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1_Cálculo_de_Cuota" sheetId="1" r:id="rId1"/>
    <sheet name="2_Métricas" sheetId="2" r:id="rId2"/>
    <sheet name="3_Indicadores" sheetId="3" r:id="rId3"/>
  </sheets>
  <definedNames>
    <definedName name="__xlfn_IFERROR">"""NA()"""</definedName>
    <definedName name="_AtRisk_FitDataRange_FIT_BE877_718C7">NA()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08" i="3" l="1"/>
  <c r="BN89" i="3"/>
  <c r="BM89" i="3"/>
  <c r="BL89" i="3"/>
  <c r="BK89" i="3"/>
  <c r="BJ89" i="3"/>
  <c r="BI89" i="3"/>
  <c r="BH89" i="3"/>
  <c r="BG89" i="3"/>
  <c r="BF89" i="3"/>
  <c r="BE89" i="3"/>
  <c r="BD89" i="3"/>
  <c r="BC89" i="3"/>
  <c r="BB89" i="3"/>
  <c r="BA89" i="3"/>
  <c r="AZ89" i="3"/>
  <c r="AY89" i="3"/>
  <c r="AX89" i="3"/>
  <c r="AW89" i="3"/>
  <c r="AV89" i="3"/>
  <c r="AU89" i="3"/>
  <c r="AT89" i="3"/>
  <c r="AS89" i="3"/>
  <c r="AR89" i="3"/>
  <c r="AQ89" i="3"/>
  <c r="AP89" i="3"/>
  <c r="AO89" i="3"/>
  <c r="AN89" i="3"/>
  <c r="AM89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L89" i="3"/>
  <c r="J89" i="3"/>
  <c r="BN88" i="3"/>
  <c r="BM88" i="3"/>
  <c r="BL88" i="3"/>
  <c r="BK88" i="3"/>
  <c r="BJ88" i="3"/>
  <c r="BI88" i="3"/>
  <c r="BH88" i="3"/>
  <c r="BG88" i="3"/>
  <c r="BF88" i="3"/>
  <c r="BE88" i="3"/>
  <c r="BD88" i="3"/>
  <c r="BC88" i="3"/>
  <c r="BB88" i="3"/>
  <c r="BA88" i="3"/>
  <c r="AZ88" i="3"/>
  <c r="AY88" i="3"/>
  <c r="AX88" i="3"/>
  <c r="AW88" i="3"/>
  <c r="AV88" i="3"/>
  <c r="AU88" i="3"/>
  <c r="AT88" i="3"/>
  <c r="AS88" i="3"/>
  <c r="AR88" i="3"/>
  <c r="AQ88" i="3"/>
  <c r="AP88" i="3"/>
  <c r="AO88" i="3"/>
  <c r="AN88" i="3"/>
  <c r="AM88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L88" i="3"/>
  <c r="J88" i="3"/>
  <c r="BN85" i="3"/>
  <c r="BM85" i="3"/>
  <c r="BL85" i="3"/>
  <c r="BK85" i="3"/>
  <c r="BJ85" i="3"/>
  <c r="BI85" i="3"/>
  <c r="BH85" i="3"/>
  <c r="BG85" i="3"/>
  <c r="BF85" i="3"/>
  <c r="BE85" i="3"/>
  <c r="BD85" i="3"/>
  <c r="BC85" i="3"/>
  <c r="BB85" i="3"/>
  <c r="BA85" i="3"/>
  <c r="AZ85" i="3"/>
  <c r="AY85" i="3"/>
  <c r="AX85" i="3"/>
  <c r="AW85" i="3"/>
  <c r="AV85" i="3"/>
  <c r="AU85" i="3"/>
  <c r="AT85" i="3"/>
  <c r="AS85" i="3"/>
  <c r="AR85" i="3"/>
  <c r="AQ85" i="3"/>
  <c r="AP85" i="3"/>
  <c r="AO85" i="3"/>
  <c r="AN85" i="3"/>
  <c r="AM85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L85" i="3"/>
  <c r="J85" i="3"/>
  <c r="L82" i="3"/>
  <c r="J82" i="3"/>
  <c r="L81" i="3"/>
  <c r="J81" i="3"/>
  <c r="BN80" i="3"/>
  <c r="BM80" i="3"/>
  <c r="BL80" i="3"/>
  <c r="BK80" i="3"/>
  <c r="BJ80" i="3"/>
  <c r="BI80" i="3"/>
  <c r="BH80" i="3"/>
  <c r="BG80" i="3"/>
  <c r="BF80" i="3"/>
  <c r="BE80" i="3"/>
  <c r="BD80" i="3"/>
  <c r="BC80" i="3"/>
  <c r="BB80" i="3"/>
  <c r="BA80" i="3"/>
  <c r="AZ80" i="3"/>
  <c r="AY80" i="3"/>
  <c r="AX80" i="3"/>
  <c r="AW80" i="3"/>
  <c r="AV80" i="3"/>
  <c r="AU80" i="3"/>
  <c r="AT80" i="3"/>
  <c r="AS80" i="3"/>
  <c r="AR80" i="3"/>
  <c r="AQ80" i="3"/>
  <c r="AP80" i="3"/>
  <c r="AO80" i="3"/>
  <c r="AN80" i="3"/>
  <c r="AM80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L80" i="3"/>
  <c r="J80" i="3"/>
  <c r="AP79" i="3"/>
  <c r="AO79" i="3"/>
  <c r="AN79" i="3"/>
  <c r="AM79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L79" i="3"/>
  <c r="J79" i="3"/>
  <c r="BN78" i="3"/>
  <c r="BM78" i="3"/>
  <c r="BL78" i="3"/>
  <c r="BK78" i="3"/>
  <c r="BJ78" i="3"/>
  <c r="BI78" i="3"/>
  <c r="BH78" i="3"/>
  <c r="BG78" i="3"/>
  <c r="BF78" i="3"/>
  <c r="BE78" i="3"/>
  <c r="BD78" i="3"/>
  <c r="BC78" i="3"/>
  <c r="BB78" i="3"/>
  <c r="BA78" i="3"/>
  <c r="AZ78" i="3"/>
  <c r="AY78" i="3"/>
  <c r="AX78" i="3"/>
  <c r="AW78" i="3"/>
  <c r="AV78" i="3"/>
  <c r="AU78" i="3"/>
  <c r="AT78" i="3"/>
  <c r="AS78" i="3"/>
  <c r="AR78" i="3"/>
  <c r="AQ78" i="3"/>
  <c r="AP78" i="3"/>
  <c r="AO78" i="3"/>
  <c r="AN78" i="3"/>
  <c r="AM78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L78" i="3"/>
  <c r="J78" i="3"/>
  <c r="BN77" i="3"/>
  <c r="BM77" i="3"/>
  <c r="BL77" i="3"/>
  <c r="BK77" i="3"/>
  <c r="BJ77" i="3"/>
  <c r="BI77" i="3"/>
  <c r="BH77" i="3"/>
  <c r="BG77" i="3"/>
  <c r="BF77" i="3"/>
  <c r="BE77" i="3"/>
  <c r="BD77" i="3"/>
  <c r="BC77" i="3"/>
  <c r="BB77" i="3"/>
  <c r="BA77" i="3"/>
  <c r="AZ77" i="3"/>
  <c r="AY77" i="3"/>
  <c r="AX77" i="3"/>
  <c r="AW77" i="3"/>
  <c r="AV77" i="3"/>
  <c r="AU77" i="3"/>
  <c r="AT77" i="3"/>
  <c r="AS77" i="3"/>
  <c r="AR77" i="3"/>
  <c r="AQ77" i="3"/>
  <c r="AP77" i="3"/>
  <c r="AO77" i="3"/>
  <c r="AN77" i="3"/>
  <c r="AM77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L77" i="3"/>
  <c r="J77" i="3"/>
  <c r="BN76" i="3"/>
  <c r="BM76" i="3"/>
  <c r="BL76" i="3"/>
  <c r="BK76" i="3"/>
  <c r="BJ76" i="3"/>
  <c r="BI76" i="3"/>
  <c r="BH76" i="3"/>
  <c r="BG76" i="3"/>
  <c r="BF76" i="3"/>
  <c r="BE76" i="3"/>
  <c r="BD76" i="3"/>
  <c r="BC76" i="3"/>
  <c r="BB76" i="3"/>
  <c r="BA76" i="3"/>
  <c r="AZ76" i="3"/>
  <c r="AY76" i="3"/>
  <c r="AX76" i="3"/>
  <c r="AW76" i="3"/>
  <c r="AV76" i="3"/>
  <c r="AU76" i="3"/>
  <c r="AT76" i="3"/>
  <c r="AS76" i="3"/>
  <c r="AR76" i="3"/>
  <c r="AQ76" i="3"/>
  <c r="AP76" i="3"/>
  <c r="AO76" i="3"/>
  <c r="AN76" i="3"/>
  <c r="AM76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L76" i="3"/>
  <c r="J76" i="3"/>
  <c r="BN75" i="3"/>
  <c r="BM75" i="3"/>
  <c r="BL75" i="3"/>
  <c r="BK75" i="3"/>
  <c r="BJ75" i="3"/>
  <c r="BI75" i="3"/>
  <c r="BH75" i="3"/>
  <c r="BG75" i="3"/>
  <c r="BF75" i="3"/>
  <c r="BE75" i="3"/>
  <c r="BD75" i="3"/>
  <c r="BC75" i="3"/>
  <c r="BB75" i="3"/>
  <c r="BA75" i="3"/>
  <c r="AZ75" i="3"/>
  <c r="AY75" i="3"/>
  <c r="AX75" i="3"/>
  <c r="AW75" i="3"/>
  <c r="AV75" i="3"/>
  <c r="AU75" i="3"/>
  <c r="AT75" i="3"/>
  <c r="AS75" i="3"/>
  <c r="AR75" i="3"/>
  <c r="AQ75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L75" i="3"/>
  <c r="J75" i="3"/>
  <c r="BN74" i="3"/>
  <c r="BM74" i="3"/>
  <c r="BL74" i="3"/>
  <c r="BK74" i="3"/>
  <c r="BJ74" i="3"/>
  <c r="BI74" i="3"/>
  <c r="BH74" i="3"/>
  <c r="BG74" i="3"/>
  <c r="BF74" i="3"/>
  <c r="BE74" i="3"/>
  <c r="BD74" i="3"/>
  <c r="BC74" i="3"/>
  <c r="BB74" i="3"/>
  <c r="BA74" i="3"/>
  <c r="AZ74" i="3"/>
  <c r="AY74" i="3"/>
  <c r="AX74" i="3"/>
  <c r="AW74" i="3"/>
  <c r="AV74" i="3"/>
  <c r="AU74" i="3"/>
  <c r="AT74" i="3"/>
  <c r="AS74" i="3"/>
  <c r="AR74" i="3"/>
  <c r="AQ74" i="3"/>
  <c r="AP74" i="3"/>
  <c r="AO74" i="3"/>
  <c r="AN74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L74" i="3"/>
  <c r="J74" i="3"/>
  <c r="I74" i="3"/>
  <c r="L73" i="3"/>
  <c r="J73" i="3"/>
  <c r="L72" i="3"/>
  <c r="J72" i="3"/>
  <c r="L71" i="3"/>
  <c r="J71" i="3"/>
  <c r="L70" i="3"/>
  <c r="J70" i="3"/>
  <c r="L69" i="3"/>
  <c r="J69" i="3"/>
  <c r="BN68" i="3"/>
  <c r="BM68" i="3"/>
  <c r="BL68" i="3"/>
  <c r="BK68" i="3"/>
  <c r="BJ68" i="3"/>
  <c r="BI68" i="3"/>
  <c r="BH68" i="3"/>
  <c r="BG68" i="3"/>
  <c r="BF68" i="3"/>
  <c r="BE68" i="3"/>
  <c r="BD68" i="3"/>
  <c r="BC68" i="3"/>
  <c r="BB68" i="3"/>
  <c r="BA68" i="3"/>
  <c r="AZ68" i="3"/>
  <c r="AY68" i="3"/>
  <c r="AX68" i="3"/>
  <c r="AW68" i="3"/>
  <c r="AV68" i="3"/>
  <c r="AU68" i="3"/>
  <c r="AT68" i="3"/>
  <c r="AS68" i="3"/>
  <c r="AR68" i="3"/>
  <c r="AQ68" i="3"/>
  <c r="AP68" i="3"/>
  <c r="AO68" i="3"/>
  <c r="AN68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L68" i="3"/>
  <c r="J68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L67" i="3"/>
  <c r="J67" i="3"/>
  <c r="BN66" i="3"/>
  <c r="BM66" i="3"/>
  <c r="BL66" i="3"/>
  <c r="BK66" i="3"/>
  <c r="BJ66" i="3"/>
  <c r="BI66" i="3"/>
  <c r="BH66" i="3"/>
  <c r="BG66" i="3"/>
  <c r="BF66" i="3"/>
  <c r="BE66" i="3"/>
  <c r="BD66" i="3"/>
  <c r="BC66" i="3"/>
  <c r="BB66" i="3"/>
  <c r="BA66" i="3"/>
  <c r="AZ66" i="3"/>
  <c r="AY66" i="3"/>
  <c r="AX66" i="3"/>
  <c r="AW66" i="3"/>
  <c r="AV66" i="3"/>
  <c r="AU66" i="3"/>
  <c r="AT66" i="3"/>
  <c r="AS66" i="3"/>
  <c r="AR66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L66" i="3"/>
  <c r="J66" i="3"/>
  <c r="BN65" i="3"/>
  <c r="BM65" i="3"/>
  <c r="BL65" i="3"/>
  <c r="BK65" i="3"/>
  <c r="BJ65" i="3"/>
  <c r="BI65" i="3"/>
  <c r="BH65" i="3"/>
  <c r="BG65" i="3"/>
  <c r="BF65" i="3"/>
  <c r="BE65" i="3"/>
  <c r="BD65" i="3"/>
  <c r="BC65" i="3"/>
  <c r="BB65" i="3"/>
  <c r="BA65" i="3"/>
  <c r="AZ65" i="3"/>
  <c r="AY65" i="3"/>
  <c r="AX65" i="3"/>
  <c r="AW65" i="3"/>
  <c r="AV65" i="3"/>
  <c r="AU65" i="3"/>
  <c r="AT65" i="3"/>
  <c r="AS65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L65" i="3"/>
  <c r="J65" i="3"/>
  <c r="BN64" i="3"/>
  <c r="BM64" i="3"/>
  <c r="BL64" i="3"/>
  <c r="BK64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W64" i="3"/>
  <c r="AV64" i="3"/>
  <c r="AU64" i="3"/>
  <c r="AT64" i="3"/>
  <c r="AS64" i="3"/>
  <c r="AR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L64" i="3"/>
  <c r="J64" i="3"/>
  <c r="BN63" i="3"/>
  <c r="BM63" i="3"/>
  <c r="BL63" i="3"/>
  <c r="BK63" i="3"/>
  <c r="BJ63" i="3"/>
  <c r="BI63" i="3"/>
  <c r="BH63" i="3"/>
  <c r="BG63" i="3"/>
  <c r="BF63" i="3"/>
  <c r="BE63" i="3"/>
  <c r="BD63" i="3"/>
  <c r="BC63" i="3"/>
  <c r="BB63" i="3"/>
  <c r="BA63" i="3"/>
  <c r="AZ63" i="3"/>
  <c r="AY63" i="3"/>
  <c r="AX63" i="3"/>
  <c r="AW63" i="3"/>
  <c r="AV63" i="3"/>
  <c r="AU63" i="3"/>
  <c r="AT63" i="3"/>
  <c r="AS63" i="3"/>
  <c r="AR63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L63" i="3"/>
  <c r="J63" i="3"/>
  <c r="BN62" i="3"/>
  <c r="BM62" i="3"/>
  <c r="BL62" i="3"/>
  <c r="BK62" i="3"/>
  <c r="BJ62" i="3"/>
  <c r="BI62" i="3"/>
  <c r="BH62" i="3"/>
  <c r="BG62" i="3"/>
  <c r="BF62" i="3"/>
  <c r="BE62" i="3"/>
  <c r="BD62" i="3"/>
  <c r="BC62" i="3"/>
  <c r="BB62" i="3"/>
  <c r="BA62" i="3"/>
  <c r="AZ62" i="3"/>
  <c r="AY62" i="3"/>
  <c r="AX62" i="3"/>
  <c r="AW62" i="3"/>
  <c r="AV62" i="3"/>
  <c r="AU62" i="3"/>
  <c r="AT62" i="3"/>
  <c r="AS62" i="3"/>
  <c r="AR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J62" i="3" s="1"/>
  <c r="L62" i="3"/>
  <c r="I62" i="3"/>
  <c r="BN61" i="3"/>
  <c r="BM61" i="3"/>
  <c r="BL61" i="3"/>
  <c r="BK61" i="3"/>
  <c r="BJ61" i="3"/>
  <c r="BI61" i="3"/>
  <c r="BH61" i="3"/>
  <c r="BG61" i="3"/>
  <c r="BF61" i="3"/>
  <c r="BE61" i="3"/>
  <c r="BD61" i="3"/>
  <c r="BC61" i="3"/>
  <c r="BB61" i="3"/>
  <c r="BA61" i="3"/>
  <c r="AZ61" i="3"/>
  <c r="AY61" i="3"/>
  <c r="AX61" i="3"/>
  <c r="AW61" i="3"/>
  <c r="AV61" i="3"/>
  <c r="AU61" i="3"/>
  <c r="AT61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L61" i="3"/>
  <c r="J61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L60" i="3"/>
  <c r="J60" i="3"/>
  <c r="BN59" i="3"/>
  <c r="BM59" i="3"/>
  <c r="BL59" i="3"/>
  <c r="BK59" i="3"/>
  <c r="BJ59" i="3"/>
  <c r="BI59" i="3"/>
  <c r="BH59" i="3"/>
  <c r="BG59" i="3"/>
  <c r="BF59" i="3"/>
  <c r="BE59" i="3"/>
  <c r="BD59" i="3"/>
  <c r="BC59" i="3"/>
  <c r="BB59" i="3"/>
  <c r="BA59" i="3"/>
  <c r="AZ59" i="3"/>
  <c r="AY59" i="3"/>
  <c r="AX59" i="3"/>
  <c r="AW59" i="3"/>
  <c r="AV59" i="3"/>
  <c r="AU59" i="3"/>
  <c r="AT59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L59" i="3"/>
  <c r="J59" i="3"/>
  <c r="BN58" i="3"/>
  <c r="BM58" i="3"/>
  <c r="BL58" i="3"/>
  <c r="BK58" i="3"/>
  <c r="BJ58" i="3"/>
  <c r="BI58" i="3"/>
  <c r="BH58" i="3"/>
  <c r="BG58" i="3"/>
  <c r="BF58" i="3"/>
  <c r="BE58" i="3"/>
  <c r="BD58" i="3"/>
  <c r="BC58" i="3"/>
  <c r="BB58" i="3"/>
  <c r="BA58" i="3"/>
  <c r="AZ58" i="3"/>
  <c r="AY58" i="3"/>
  <c r="AX58" i="3"/>
  <c r="AW58" i="3"/>
  <c r="AV58" i="3"/>
  <c r="AU58" i="3"/>
  <c r="AT58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L58" i="3"/>
  <c r="J58" i="3"/>
  <c r="BN57" i="3"/>
  <c r="BM57" i="3"/>
  <c r="BL57" i="3"/>
  <c r="BK57" i="3"/>
  <c r="BJ57" i="3"/>
  <c r="BI57" i="3"/>
  <c r="BH57" i="3"/>
  <c r="BG57" i="3"/>
  <c r="BF57" i="3"/>
  <c r="BE57" i="3"/>
  <c r="BD57" i="3"/>
  <c r="BC57" i="3"/>
  <c r="BB57" i="3"/>
  <c r="BA57" i="3"/>
  <c r="AZ57" i="3"/>
  <c r="AY57" i="3"/>
  <c r="AX57" i="3"/>
  <c r="AW57" i="3"/>
  <c r="AV57" i="3"/>
  <c r="AU57" i="3"/>
  <c r="AT57" i="3"/>
  <c r="AS57" i="3"/>
  <c r="AR57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L57" i="3"/>
  <c r="J57" i="3"/>
  <c r="BN56" i="3"/>
  <c r="BM56" i="3"/>
  <c r="BL56" i="3"/>
  <c r="BK56" i="3"/>
  <c r="BJ56" i="3"/>
  <c r="BI56" i="3"/>
  <c r="BH56" i="3"/>
  <c r="BG56" i="3"/>
  <c r="BF56" i="3"/>
  <c r="BE56" i="3"/>
  <c r="BD56" i="3"/>
  <c r="BC56" i="3"/>
  <c r="BB56" i="3"/>
  <c r="BA56" i="3"/>
  <c r="AZ56" i="3"/>
  <c r="AY56" i="3"/>
  <c r="AX56" i="3"/>
  <c r="AW56" i="3"/>
  <c r="AV56" i="3"/>
  <c r="AU56" i="3"/>
  <c r="AT56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L56" i="3"/>
  <c r="J56" i="3"/>
  <c r="BN55" i="3"/>
  <c r="BM55" i="3"/>
  <c r="BL55" i="3"/>
  <c r="BK55" i="3"/>
  <c r="BJ55" i="3"/>
  <c r="BI55" i="3"/>
  <c r="BH55" i="3"/>
  <c r="BG55" i="3"/>
  <c r="BF55" i="3"/>
  <c r="BE55" i="3"/>
  <c r="BD55" i="3"/>
  <c r="BC55" i="3"/>
  <c r="BB55" i="3"/>
  <c r="BA55" i="3"/>
  <c r="AZ55" i="3"/>
  <c r="AY55" i="3"/>
  <c r="AX55" i="3"/>
  <c r="AW55" i="3"/>
  <c r="AV55" i="3"/>
  <c r="AU55" i="3"/>
  <c r="AT55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J55" i="3" s="1"/>
  <c r="I55" i="3"/>
  <c r="L55" i="3" s="1"/>
  <c r="BN54" i="3"/>
  <c r="BM54" i="3"/>
  <c r="BL54" i="3"/>
  <c r="BK54" i="3"/>
  <c r="BJ54" i="3"/>
  <c r="BI54" i="3"/>
  <c r="BH54" i="3"/>
  <c r="BG54" i="3"/>
  <c r="BF54" i="3"/>
  <c r="BE54" i="3"/>
  <c r="BD54" i="3"/>
  <c r="BC54" i="3"/>
  <c r="BB54" i="3"/>
  <c r="BA54" i="3"/>
  <c r="AZ54" i="3"/>
  <c r="AY54" i="3"/>
  <c r="AX54" i="3"/>
  <c r="AW54" i="3"/>
  <c r="AV54" i="3"/>
  <c r="AU54" i="3"/>
  <c r="AT54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L54" i="3"/>
  <c r="J54" i="3"/>
  <c r="BN53" i="3"/>
  <c r="BM53" i="3"/>
  <c r="BL53" i="3"/>
  <c r="BK53" i="3"/>
  <c r="BJ53" i="3"/>
  <c r="BI53" i="3"/>
  <c r="BH53" i="3"/>
  <c r="BG53" i="3"/>
  <c r="BF53" i="3"/>
  <c r="BE53" i="3"/>
  <c r="BD53" i="3"/>
  <c r="BC53" i="3"/>
  <c r="BB53" i="3"/>
  <c r="BA53" i="3"/>
  <c r="AZ53" i="3"/>
  <c r="AY53" i="3"/>
  <c r="AX53" i="3"/>
  <c r="AW53" i="3"/>
  <c r="AV53" i="3"/>
  <c r="AU53" i="3"/>
  <c r="AT53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L53" i="3"/>
  <c r="J53" i="3"/>
  <c r="BN52" i="3"/>
  <c r="BM52" i="3"/>
  <c r="BL52" i="3"/>
  <c r="BK52" i="3"/>
  <c r="BJ52" i="3"/>
  <c r="BI52" i="3"/>
  <c r="BH52" i="3"/>
  <c r="BG52" i="3"/>
  <c r="BF52" i="3"/>
  <c r="BE52" i="3"/>
  <c r="BD52" i="3"/>
  <c r="BC52" i="3"/>
  <c r="BB52" i="3"/>
  <c r="BA52" i="3"/>
  <c r="AZ52" i="3"/>
  <c r="AY52" i="3"/>
  <c r="AX52" i="3"/>
  <c r="AW52" i="3"/>
  <c r="AV52" i="3"/>
  <c r="AU52" i="3"/>
  <c r="AT52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L52" i="3"/>
  <c r="J52" i="3"/>
  <c r="BN51" i="3"/>
  <c r="BM51" i="3"/>
  <c r="BL51" i="3"/>
  <c r="BK51" i="3"/>
  <c r="BJ51" i="3"/>
  <c r="BI51" i="3"/>
  <c r="BH51" i="3"/>
  <c r="BG51" i="3"/>
  <c r="BF51" i="3"/>
  <c r="BE51" i="3"/>
  <c r="BD51" i="3"/>
  <c r="BC51" i="3"/>
  <c r="BB51" i="3"/>
  <c r="BA51" i="3"/>
  <c r="AZ51" i="3"/>
  <c r="AY51" i="3"/>
  <c r="AX51" i="3"/>
  <c r="AW51" i="3"/>
  <c r="AV51" i="3"/>
  <c r="AU51" i="3"/>
  <c r="AT51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L51" i="3"/>
  <c r="J51" i="3"/>
  <c r="BN50" i="3"/>
  <c r="BM50" i="3"/>
  <c r="BL50" i="3"/>
  <c r="BK50" i="3"/>
  <c r="BJ50" i="3"/>
  <c r="BI50" i="3"/>
  <c r="BH50" i="3"/>
  <c r="BG50" i="3"/>
  <c r="BF50" i="3"/>
  <c r="BE50" i="3"/>
  <c r="BD50" i="3"/>
  <c r="BC50" i="3"/>
  <c r="BB50" i="3"/>
  <c r="BA50" i="3"/>
  <c r="AZ50" i="3"/>
  <c r="AY50" i="3"/>
  <c r="AX50" i="3"/>
  <c r="AW50" i="3"/>
  <c r="AV50" i="3"/>
  <c r="AU50" i="3"/>
  <c r="AT50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L50" i="3"/>
  <c r="J50" i="3"/>
  <c r="BN49" i="3"/>
  <c r="BM49" i="3"/>
  <c r="BL49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V49" i="3"/>
  <c r="AU49" i="3"/>
  <c r="AT49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J49" i="3"/>
  <c r="I49" i="3"/>
  <c r="L49" i="3" s="1"/>
  <c r="L48" i="3"/>
  <c r="J48" i="3"/>
  <c r="L47" i="3"/>
  <c r="J47" i="3"/>
  <c r="BN46" i="3"/>
  <c r="BM46" i="3"/>
  <c r="BL46" i="3"/>
  <c r="BK46" i="3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L46" i="3"/>
  <c r="J46" i="3"/>
  <c r="BN45" i="3"/>
  <c r="BM45" i="3"/>
  <c r="BL45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AT45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L45" i="3"/>
  <c r="J45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L44" i="3"/>
  <c r="J44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L43" i="3"/>
  <c r="J43" i="3"/>
  <c r="BN42" i="3"/>
  <c r="BM42" i="3"/>
  <c r="BL42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L42" i="3"/>
  <c r="J42" i="3"/>
  <c r="BN41" i="3"/>
  <c r="BM41" i="3"/>
  <c r="BL41" i="3"/>
  <c r="BK41" i="3"/>
  <c r="BJ41" i="3"/>
  <c r="BI41" i="3"/>
  <c r="BH41" i="3"/>
  <c r="BG41" i="3"/>
  <c r="BF41" i="3"/>
  <c r="BE41" i="3"/>
  <c r="BD41" i="3"/>
  <c r="BC41" i="3"/>
  <c r="BB41" i="3"/>
  <c r="BA41" i="3"/>
  <c r="AZ41" i="3"/>
  <c r="AY41" i="3"/>
  <c r="AX41" i="3"/>
  <c r="AW41" i="3"/>
  <c r="AV41" i="3"/>
  <c r="AU41" i="3"/>
  <c r="AT41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U41" i="3"/>
  <c r="T41" i="3"/>
  <c r="S41" i="3"/>
  <c r="R41" i="3"/>
  <c r="Q41" i="3"/>
  <c r="P41" i="3"/>
  <c r="O41" i="3"/>
  <c r="L41" i="3"/>
  <c r="J41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L40" i="3"/>
  <c r="J40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L39" i="3"/>
  <c r="J39" i="3"/>
  <c r="L38" i="3"/>
  <c r="J38" i="3"/>
  <c r="BM37" i="3"/>
  <c r="BG37" i="3"/>
  <c r="BA37" i="3"/>
  <c r="AU37" i="3"/>
  <c r="AO37" i="3"/>
  <c r="AI37" i="3"/>
  <c r="AC37" i="3"/>
  <c r="W37" i="3"/>
  <c r="Q37" i="3"/>
  <c r="L37" i="3"/>
  <c r="J37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L36" i="3"/>
  <c r="J36" i="3"/>
  <c r="BN35" i="3"/>
  <c r="BM35" i="3"/>
  <c r="BL35" i="3"/>
  <c r="BK35" i="3"/>
  <c r="BJ35" i="3"/>
  <c r="BI35" i="3"/>
  <c r="BH35" i="3"/>
  <c r="BG35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L35" i="3"/>
  <c r="J35" i="3"/>
  <c r="BM34" i="3"/>
  <c r="BG34" i="3"/>
  <c r="BA34" i="3"/>
  <c r="AU34" i="3"/>
  <c r="AO34" i="3"/>
  <c r="AI34" i="3"/>
  <c r="AC34" i="3"/>
  <c r="W34" i="3"/>
  <c r="Q34" i="3"/>
  <c r="L34" i="3"/>
  <c r="J34" i="3"/>
  <c r="BN33" i="3"/>
  <c r="BM33" i="3"/>
  <c r="BL33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AT33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L33" i="3"/>
  <c r="J33" i="3"/>
  <c r="BN32" i="3"/>
  <c r="BM32" i="3"/>
  <c r="BL32" i="3"/>
  <c r="BK32" i="3"/>
  <c r="BJ32" i="3"/>
  <c r="BI32" i="3"/>
  <c r="BH32" i="3"/>
  <c r="BG32" i="3"/>
  <c r="BF32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L32" i="3"/>
  <c r="J32" i="3"/>
  <c r="BM31" i="3"/>
  <c r="BG31" i="3"/>
  <c r="BA31" i="3"/>
  <c r="AU31" i="3"/>
  <c r="AO31" i="3"/>
  <c r="AI31" i="3"/>
  <c r="AC31" i="3"/>
  <c r="W31" i="3"/>
  <c r="Q31" i="3"/>
  <c r="L31" i="3"/>
  <c r="J31" i="3"/>
  <c r="BN30" i="3"/>
  <c r="BM30" i="3"/>
  <c r="BL30" i="3"/>
  <c r="BK30" i="3"/>
  <c r="BJ30" i="3"/>
  <c r="BI30" i="3"/>
  <c r="BH30" i="3"/>
  <c r="BG30" i="3"/>
  <c r="BF30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L30" i="3"/>
  <c r="J30" i="3"/>
  <c r="BN29" i="3"/>
  <c r="BM29" i="3"/>
  <c r="BL29" i="3"/>
  <c r="BK29" i="3"/>
  <c r="BJ29" i="3"/>
  <c r="BI29" i="3"/>
  <c r="BH29" i="3"/>
  <c r="BG29" i="3"/>
  <c r="BF29" i="3"/>
  <c r="BE29" i="3"/>
  <c r="BD29" i="3"/>
  <c r="BC29" i="3"/>
  <c r="BB29" i="3"/>
  <c r="BA29" i="3"/>
  <c r="AZ29" i="3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L29" i="3"/>
  <c r="J29" i="3"/>
  <c r="BA28" i="3"/>
  <c r="BA20" i="3" s="1"/>
  <c r="AU28" i="3"/>
  <c r="AO28" i="3"/>
  <c r="Q28" i="3"/>
  <c r="Q20" i="3" s="1"/>
  <c r="L28" i="3"/>
  <c r="J28" i="3"/>
  <c r="BN27" i="3"/>
  <c r="BM27" i="3"/>
  <c r="BL27" i="3"/>
  <c r="BK27" i="3"/>
  <c r="BJ27" i="3"/>
  <c r="BI27" i="3"/>
  <c r="BH27" i="3"/>
  <c r="BG27" i="3"/>
  <c r="BF27" i="3"/>
  <c r="BE27" i="3"/>
  <c r="BD27" i="3"/>
  <c r="BC27" i="3"/>
  <c r="BB27" i="3"/>
  <c r="BA27" i="3"/>
  <c r="AZ27" i="3"/>
  <c r="AY27" i="3"/>
  <c r="AX27" i="3"/>
  <c r="AW27" i="3"/>
  <c r="AV27" i="3"/>
  <c r="AU27" i="3"/>
  <c r="AT27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L27" i="3"/>
  <c r="J27" i="3"/>
  <c r="BN26" i="3"/>
  <c r="BM26" i="3"/>
  <c r="BL26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L26" i="3"/>
  <c r="J26" i="3"/>
  <c r="BM25" i="3"/>
  <c r="BG25" i="3"/>
  <c r="BA25" i="3"/>
  <c r="AU25" i="3"/>
  <c r="AO25" i="3"/>
  <c r="AI25" i="3"/>
  <c r="AC25" i="3"/>
  <c r="W25" i="3"/>
  <c r="Q25" i="3"/>
  <c r="L25" i="3"/>
  <c r="J25" i="3"/>
  <c r="BM24" i="3"/>
  <c r="BG24" i="3"/>
  <c r="BA24" i="3"/>
  <c r="AU24" i="3"/>
  <c r="AO24" i="3"/>
  <c r="AI24" i="3"/>
  <c r="AC24" i="3"/>
  <c r="W24" i="3"/>
  <c r="Q24" i="3"/>
  <c r="L24" i="3"/>
  <c r="J24" i="3"/>
  <c r="BN23" i="3"/>
  <c r="BM23" i="3"/>
  <c r="BL23" i="3"/>
  <c r="BK23" i="3"/>
  <c r="BJ23" i="3"/>
  <c r="BI23" i="3"/>
  <c r="BH23" i="3"/>
  <c r="BG23" i="3"/>
  <c r="BF23" i="3"/>
  <c r="BE23" i="3"/>
  <c r="BD23" i="3"/>
  <c r="BC23" i="3"/>
  <c r="BB23" i="3"/>
  <c r="BA23" i="3"/>
  <c r="AZ23" i="3"/>
  <c r="AY23" i="3"/>
  <c r="AX23" i="3"/>
  <c r="AW23" i="3"/>
  <c r="AV23" i="3"/>
  <c r="AU23" i="3"/>
  <c r="AT23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L23" i="3"/>
  <c r="J23" i="3"/>
  <c r="BN22" i="3"/>
  <c r="BM22" i="3"/>
  <c r="BL22" i="3"/>
  <c r="BK22" i="3"/>
  <c r="BJ22" i="3"/>
  <c r="BI22" i="3"/>
  <c r="BH22" i="3"/>
  <c r="BG22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L22" i="3"/>
  <c r="J22" i="3"/>
  <c r="BM21" i="3"/>
  <c r="BG21" i="3"/>
  <c r="BA21" i="3"/>
  <c r="AU21" i="3"/>
  <c r="AU20" i="3" s="1"/>
  <c r="AO21" i="3"/>
  <c r="AO20" i="3" s="1"/>
  <c r="AI21" i="3"/>
  <c r="AC21" i="3"/>
  <c r="W21" i="3"/>
  <c r="Q21" i="3"/>
  <c r="L21" i="3"/>
  <c r="J21" i="3"/>
  <c r="N20" i="3"/>
  <c r="J20" i="3" s="1"/>
  <c r="I20" i="3"/>
  <c r="L20" i="3" s="1"/>
  <c r="BN19" i="3"/>
  <c r="BM19" i="3"/>
  <c r="BL19" i="3"/>
  <c r="BK19" i="3"/>
  <c r="BJ19" i="3"/>
  <c r="BI19" i="3"/>
  <c r="BH19" i="3"/>
  <c r="BG19" i="3"/>
  <c r="BF19" i="3"/>
  <c r="BE19" i="3"/>
  <c r="BD19" i="3"/>
  <c r="BC19" i="3"/>
  <c r="BB19" i="3"/>
  <c r="BA19" i="3"/>
  <c r="AZ19" i="3"/>
  <c r="AY19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L19" i="3"/>
  <c r="J19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L18" i="3"/>
  <c r="J18" i="3"/>
  <c r="BN17" i="3"/>
  <c r="BM17" i="3"/>
  <c r="BL17" i="3"/>
  <c r="BK17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L17" i="3"/>
  <c r="J17" i="3"/>
  <c r="BN16" i="3"/>
  <c r="BM16" i="3"/>
  <c r="BL16" i="3"/>
  <c r="BK16" i="3"/>
  <c r="BJ16" i="3"/>
  <c r="BI16" i="3"/>
  <c r="BH16" i="3"/>
  <c r="BG16" i="3"/>
  <c r="BF16" i="3"/>
  <c r="BE16" i="3"/>
  <c r="BD16" i="3"/>
  <c r="BC16" i="3"/>
  <c r="BB16" i="3"/>
  <c r="BA16" i="3"/>
  <c r="AZ16" i="3"/>
  <c r="AY16" i="3"/>
  <c r="AX16" i="3"/>
  <c r="AW16" i="3"/>
  <c r="AV16" i="3"/>
  <c r="AU16" i="3"/>
  <c r="AT16" i="3"/>
  <c r="AS16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L16" i="3"/>
  <c r="J16" i="3"/>
  <c r="BN15" i="3"/>
  <c r="BM15" i="3"/>
  <c r="BL15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AT15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L15" i="3"/>
  <c r="J15" i="3"/>
  <c r="BN14" i="3"/>
  <c r="BM14" i="3"/>
  <c r="BL14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L14" i="3"/>
  <c r="J14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L13" i="3"/>
  <c r="I13" i="3"/>
  <c r="J13" i="3" s="1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L12" i="3"/>
  <c r="J12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L11" i="3"/>
  <c r="J11" i="3"/>
  <c r="BN10" i="3"/>
  <c r="BM10" i="3"/>
  <c r="BL10" i="3"/>
  <c r="BK10" i="3"/>
  <c r="BJ10" i="3"/>
  <c r="BI10" i="3"/>
  <c r="BH10" i="3"/>
  <c r="BG10" i="3"/>
  <c r="BF10" i="3"/>
  <c r="BE10" i="3"/>
  <c r="BD10" i="3"/>
  <c r="BC10" i="3"/>
  <c r="BB10" i="3"/>
  <c r="BA10" i="3"/>
  <c r="AZ10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L10" i="3"/>
  <c r="J10" i="3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L9" i="3"/>
  <c r="J9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L8" i="3"/>
  <c r="J8" i="3"/>
  <c r="BN7" i="3"/>
  <c r="BM7" i="3"/>
  <c r="BL7" i="3"/>
  <c r="BK7" i="3"/>
  <c r="BJ7" i="3"/>
  <c r="BI7" i="3"/>
  <c r="BH7" i="3"/>
  <c r="BG7" i="3"/>
  <c r="BF7" i="3"/>
  <c r="BE7" i="3"/>
  <c r="BD7" i="3"/>
  <c r="BC7" i="3"/>
  <c r="BB7" i="3"/>
  <c r="BA7" i="3"/>
  <c r="AZ7" i="3"/>
  <c r="AY7" i="3"/>
  <c r="AX7" i="3"/>
  <c r="AW7" i="3"/>
  <c r="AV7" i="3"/>
  <c r="AU7" i="3"/>
  <c r="AT7" i="3"/>
  <c r="AS7" i="3"/>
  <c r="AR7" i="3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L7" i="3"/>
  <c r="J7" i="3"/>
  <c r="BN6" i="3"/>
  <c r="BN37" i="3" s="1"/>
  <c r="BM6" i="3"/>
  <c r="BL6" i="3"/>
  <c r="BL37" i="3" s="1"/>
  <c r="BK6" i="3"/>
  <c r="BK37" i="3" s="1"/>
  <c r="BJ6" i="3"/>
  <c r="BJ37" i="3" s="1"/>
  <c r="BI6" i="3"/>
  <c r="BH6" i="3"/>
  <c r="BH37" i="3" s="1"/>
  <c r="BG6" i="3"/>
  <c r="BF6" i="3"/>
  <c r="BF37" i="3" s="1"/>
  <c r="BE6" i="3"/>
  <c r="BE37" i="3" s="1"/>
  <c r="BD6" i="3"/>
  <c r="BD37" i="3" s="1"/>
  <c r="BC6" i="3"/>
  <c r="BB6" i="3"/>
  <c r="BB37" i="3" s="1"/>
  <c r="BA6" i="3"/>
  <c r="AZ6" i="3"/>
  <c r="AZ37" i="3" s="1"/>
  <c r="AY6" i="3"/>
  <c r="AY37" i="3" s="1"/>
  <c r="AX6" i="3"/>
  <c r="AX37" i="3" s="1"/>
  <c r="AW6" i="3"/>
  <c r="AV6" i="3"/>
  <c r="AV37" i="3" s="1"/>
  <c r="AU6" i="3"/>
  <c r="AT6" i="3"/>
  <c r="AT37" i="3" s="1"/>
  <c r="AS6" i="3"/>
  <c r="AS37" i="3" s="1"/>
  <c r="AR6" i="3"/>
  <c r="AR37" i="3" s="1"/>
  <c r="AQ6" i="3"/>
  <c r="AP6" i="3"/>
  <c r="AP37" i="3" s="1"/>
  <c r="AO6" i="3"/>
  <c r="AN6" i="3"/>
  <c r="AN37" i="3" s="1"/>
  <c r="AM6" i="3"/>
  <c r="AM37" i="3" s="1"/>
  <c r="AL6" i="3"/>
  <c r="AL37" i="3" s="1"/>
  <c r="AK6" i="3"/>
  <c r="AJ6" i="3"/>
  <c r="AJ37" i="3" s="1"/>
  <c r="AI6" i="3"/>
  <c r="AH6" i="3"/>
  <c r="AH37" i="3" s="1"/>
  <c r="AG6" i="3"/>
  <c r="AG37" i="3" s="1"/>
  <c r="AF6" i="3"/>
  <c r="AF37" i="3" s="1"/>
  <c r="AE6" i="3"/>
  <c r="AD6" i="3"/>
  <c r="AD37" i="3" s="1"/>
  <c r="AC6" i="3"/>
  <c r="AB6" i="3"/>
  <c r="AB37" i="3" s="1"/>
  <c r="AA6" i="3"/>
  <c r="AA37" i="3" s="1"/>
  <c r="Z6" i="3"/>
  <c r="Z37" i="3" s="1"/>
  <c r="Y6" i="3"/>
  <c r="X6" i="3"/>
  <c r="X37" i="3" s="1"/>
  <c r="W6" i="3"/>
  <c r="V6" i="3"/>
  <c r="V37" i="3" s="1"/>
  <c r="U6" i="3"/>
  <c r="U37" i="3" s="1"/>
  <c r="T6" i="3"/>
  <c r="T37" i="3" s="1"/>
  <c r="S6" i="3"/>
  <c r="R6" i="3"/>
  <c r="R37" i="3" s="1"/>
  <c r="Q6" i="3"/>
  <c r="P6" i="3"/>
  <c r="P37" i="3" s="1"/>
  <c r="O6" i="3"/>
  <c r="O37" i="3" s="1"/>
  <c r="N6" i="3"/>
  <c r="J6" i="3" s="1"/>
  <c r="L6" i="3"/>
  <c r="I6" i="3"/>
  <c r="BB172" i="2"/>
  <c r="BA172" i="2"/>
  <c r="AZ172" i="2"/>
  <c r="AY172" i="2"/>
  <c r="AX172" i="2"/>
  <c r="AW172" i="2"/>
  <c r="AV172" i="2"/>
  <c r="AU172" i="2"/>
  <c r="AT172" i="2"/>
  <c r="AS172" i="2"/>
  <c r="AR172" i="2"/>
  <c r="AQ172" i="2"/>
  <c r="AP172" i="2"/>
  <c r="AO172" i="2"/>
  <c r="AN172" i="2"/>
  <c r="AM172" i="2"/>
  <c r="AL172" i="2"/>
  <c r="AK172" i="2"/>
  <c r="AJ172" i="2"/>
  <c r="AI172" i="2"/>
  <c r="AH172" i="2"/>
  <c r="AG172" i="2"/>
  <c r="AF172" i="2"/>
  <c r="AE172" i="2"/>
  <c r="AD172" i="2"/>
  <c r="AC172" i="2"/>
  <c r="AB172" i="2"/>
  <c r="AA172" i="2"/>
  <c r="Z172" i="2"/>
  <c r="Y172" i="2"/>
  <c r="X172" i="2"/>
  <c r="W172" i="2"/>
  <c r="V172" i="2"/>
  <c r="U172" i="2"/>
  <c r="T172" i="2"/>
  <c r="S172" i="2"/>
  <c r="R172" i="2"/>
  <c r="Q172" i="2"/>
  <c r="P172" i="2"/>
  <c r="O172" i="2"/>
  <c r="N172" i="2"/>
  <c r="M172" i="2"/>
  <c r="L172" i="2"/>
  <c r="K172" i="2"/>
  <c r="J172" i="2"/>
  <c r="I172" i="2"/>
  <c r="H172" i="2"/>
  <c r="G172" i="2"/>
  <c r="F172" i="2"/>
  <c r="E172" i="2"/>
  <c r="D172" i="2"/>
  <c r="C172" i="2"/>
  <c r="BB167" i="2"/>
  <c r="BA167" i="2"/>
  <c r="AZ167" i="2"/>
  <c r="AY167" i="2"/>
  <c r="AX167" i="2"/>
  <c r="AW167" i="2"/>
  <c r="AV167" i="2"/>
  <c r="AU167" i="2"/>
  <c r="AT167" i="2"/>
  <c r="AS167" i="2"/>
  <c r="AR167" i="2"/>
  <c r="AQ167" i="2"/>
  <c r="AP167" i="2"/>
  <c r="AO167" i="2"/>
  <c r="AN167" i="2"/>
  <c r="AM167" i="2"/>
  <c r="AL167" i="2"/>
  <c r="AK167" i="2"/>
  <c r="AJ167" i="2"/>
  <c r="AI167" i="2"/>
  <c r="AH167" i="2"/>
  <c r="AG167" i="2"/>
  <c r="AF167" i="2"/>
  <c r="AE167" i="2"/>
  <c r="AD167" i="2"/>
  <c r="AC167" i="2"/>
  <c r="AB167" i="2"/>
  <c r="AA167" i="2"/>
  <c r="Z167" i="2"/>
  <c r="Y167" i="2"/>
  <c r="X167" i="2"/>
  <c r="W167" i="2"/>
  <c r="V167" i="2"/>
  <c r="U167" i="2"/>
  <c r="T167" i="2"/>
  <c r="S167" i="2"/>
  <c r="R167" i="2"/>
  <c r="Q167" i="2"/>
  <c r="P167" i="2"/>
  <c r="O167" i="2"/>
  <c r="N167" i="2"/>
  <c r="M167" i="2"/>
  <c r="L167" i="2"/>
  <c r="K167" i="2"/>
  <c r="J167" i="2"/>
  <c r="I167" i="2"/>
  <c r="H167" i="2"/>
  <c r="G167" i="2"/>
  <c r="F167" i="2"/>
  <c r="E167" i="2"/>
  <c r="D167" i="2"/>
  <c r="C167" i="2"/>
  <c r="BB154" i="2"/>
  <c r="BN21" i="3" s="1"/>
  <c r="BA154" i="2"/>
  <c r="AZ154" i="2"/>
  <c r="BL21" i="3" s="1"/>
  <c r="AY154" i="2"/>
  <c r="BK21" i="3" s="1"/>
  <c r="AX154" i="2"/>
  <c r="BJ21" i="3" s="1"/>
  <c r="AW154" i="2"/>
  <c r="BI21" i="3" s="1"/>
  <c r="AV154" i="2"/>
  <c r="BH21" i="3" s="1"/>
  <c r="AU154" i="2"/>
  <c r="AT154" i="2"/>
  <c r="BF21" i="3" s="1"/>
  <c r="AS154" i="2"/>
  <c r="BE21" i="3" s="1"/>
  <c r="AR154" i="2"/>
  <c r="BD21" i="3" s="1"/>
  <c r="AQ154" i="2"/>
  <c r="BC21" i="3" s="1"/>
  <c r="AP154" i="2"/>
  <c r="BB21" i="3" s="1"/>
  <c r="AO154" i="2"/>
  <c r="AN154" i="2"/>
  <c r="AZ21" i="3" s="1"/>
  <c r="AM154" i="2"/>
  <c r="AY21" i="3" s="1"/>
  <c r="AL154" i="2"/>
  <c r="AX21" i="3" s="1"/>
  <c r="AK154" i="2"/>
  <c r="AW21" i="3" s="1"/>
  <c r="AJ154" i="2"/>
  <c r="AV21" i="3" s="1"/>
  <c r="AI154" i="2"/>
  <c r="AH154" i="2"/>
  <c r="AT21" i="3" s="1"/>
  <c r="AG154" i="2"/>
  <c r="AS21" i="3" s="1"/>
  <c r="AF154" i="2"/>
  <c r="AR21" i="3" s="1"/>
  <c r="AE154" i="2"/>
  <c r="AQ21" i="3" s="1"/>
  <c r="AD154" i="2"/>
  <c r="AP21" i="3" s="1"/>
  <c r="AC154" i="2"/>
  <c r="AB154" i="2"/>
  <c r="AN21" i="3" s="1"/>
  <c r="AA154" i="2"/>
  <c r="AM21" i="3" s="1"/>
  <c r="Z154" i="2"/>
  <c r="AL21" i="3" s="1"/>
  <c r="Y154" i="2"/>
  <c r="AK21" i="3" s="1"/>
  <c r="X154" i="2"/>
  <c r="AJ21" i="3" s="1"/>
  <c r="W154" i="2"/>
  <c r="V154" i="2"/>
  <c r="AH21" i="3" s="1"/>
  <c r="U154" i="2"/>
  <c r="AG21" i="3" s="1"/>
  <c r="T154" i="2"/>
  <c r="AF21" i="3" s="1"/>
  <c r="S154" i="2"/>
  <c r="AE21" i="3" s="1"/>
  <c r="R154" i="2"/>
  <c r="AD21" i="3" s="1"/>
  <c r="Q154" i="2"/>
  <c r="P154" i="2"/>
  <c r="AB21" i="3" s="1"/>
  <c r="O154" i="2"/>
  <c r="AA21" i="3" s="1"/>
  <c r="N154" i="2"/>
  <c r="Z21" i="3" s="1"/>
  <c r="M154" i="2"/>
  <c r="Y21" i="3" s="1"/>
  <c r="L154" i="2"/>
  <c r="X21" i="3" s="1"/>
  <c r="K154" i="2"/>
  <c r="J154" i="2"/>
  <c r="V21" i="3" s="1"/>
  <c r="I154" i="2"/>
  <c r="U21" i="3" s="1"/>
  <c r="H154" i="2"/>
  <c r="T21" i="3" s="1"/>
  <c r="G154" i="2"/>
  <c r="S21" i="3" s="1"/>
  <c r="F154" i="2"/>
  <c r="R21" i="3" s="1"/>
  <c r="E154" i="2"/>
  <c r="D154" i="2"/>
  <c r="P21" i="3" s="1"/>
  <c r="C154" i="2"/>
  <c r="O21" i="3" s="1"/>
  <c r="BB146" i="2"/>
  <c r="BA146" i="2"/>
  <c r="AZ146" i="2"/>
  <c r="AY146" i="2"/>
  <c r="AX146" i="2"/>
  <c r="AW146" i="2"/>
  <c r="AV146" i="2"/>
  <c r="AU146" i="2"/>
  <c r="AT146" i="2"/>
  <c r="AS146" i="2"/>
  <c r="AR146" i="2"/>
  <c r="AQ146" i="2"/>
  <c r="AP146" i="2"/>
  <c r="AO146" i="2"/>
  <c r="AN146" i="2"/>
  <c r="AM146" i="2"/>
  <c r="AL146" i="2"/>
  <c r="AK146" i="2"/>
  <c r="AJ146" i="2"/>
  <c r="AI146" i="2"/>
  <c r="AH146" i="2"/>
  <c r="AG146" i="2"/>
  <c r="AF146" i="2"/>
  <c r="AE146" i="2"/>
  <c r="AD146" i="2"/>
  <c r="AC146" i="2"/>
  <c r="AB146" i="2"/>
  <c r="AA146" i="2"/>
  <c r="Z146" i="2"/>
  <c r="Y146" i="2"/>
  <c r="X146" i="2"/>
  <c r="W146" i="2"/>
  <c r="V146" i="2"/>
  <c r="U146" i="2"/>
  <c r="T146" i="2"/>
  <c r="S146" i="2"/>
  <c r="R146" i="2"/>
  <c r="Q146" i="2"/>
  <c r="P146" i="2"/>
  <c r="O146" i="2"/>
  <c r="N146" i="2"/>
  <c r="M146" i="2"/>
  <c r="L146" i="2"/>
  <c r="K146" i="2"/>
  <c r="J146" i="2"/>
  <c r="I146" i="2"/>
  <c r="H146" i="2"/>
  <c r="G146" i="2"/>
  <c r="F146" i="2"/>
  <c r="E146" i="2"/>
  <c r="D146" i="2"/>
  <c r="C146" i="2"/>
  <c r="BB141" i="2"/>
  <c r="BA141" i="2"/>
  <c r="AZ141" i="2"/>
  <c r="AY141" i="2"/>
  <c r="AX141" i="2"/>
  <c r="AW141" i="2"/>
  <c r="AV141" i="2"/>
  <c r="AU141" i="2"/>
  <c r="AT141" i="2"/>
  <c r="AS141" i="2"/>
  <c r="AR141" i="2"/>
  <c r="AQ141" i="2"/>
  <c r="AP141" i="2"/>
  <c r="AO141" i="2"/>
  <c r="AN141" i="2"/>
  <c r="AM141" i="2"/>
  <c r="AL141" i="2"/>
  <c r="AK141" i="2"/>
  <c r="AJ141" i="2"/>
  <c r="AI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BB130" i="2"/>
  <c r="BN24" i="3" s="1"/>
  <c r="BA130" i="2"/>
  <c r="AZ130" i="2"/>
  <c r="BL24" i="3" s="1"/>
  <c r="AY130" i="2"/>
  <c r="BK24" i="3" s="1"/>
  <c r="AX130" i="2"/>
  <c r="BJ24" i="3" s="1"/>
  <c r="AW130" i="2"/>
  <c r="BI24" i="3" s="1"/>
  <c r="AV130" i="2"/>
  <c r="BH24" i="3" s="1"/>
  <c r="AU130" i="2"/>
  <c r="AT130" i="2"/>
  <c r="BF24" i="3" s="1"/>
  <c r="AS130" i="2"/>
  <c r="BE24" i="3" s="1"/>
  <c r="AR130" i="2"/>
  <c r="BD24" i="3" s="1"/>
  <c r="AQ130" i="2"/>
  <c r="BC24" i="3" s="1"/>
  <c r="AP130" i="2"/>
  <c r="BB24" i="3" s="1"/>
  <c r="AO130" i="2"/>
  <c r="AN130" i="2"/>
  <c r="AZ24" i="3" s="1"/>
  <c r="AM130" i="2"/>
  <c r="AY24" i="3" s="1"/>
  <c r="AL130" i="2"/>
  <c r="AX24" i="3" s="1"/>
  <c r="AK130" i="2"/>
  <c r="AW24" i="3" s="1"/>
  <c r="AJ130" i="2"/>
  <c r="AV24" i="3" s="1"/>
  <c r="AI130" i="2"/>
  <c r="AH130" i="2"/>
  <c r="AT24" i="3" s="1"/>
  <c r="AG130" i="2"/>
  <c r="AS24" i="3" s="1"/>
  <c r="AF130" i="2"/>
  <c r="AR24" i="3" s="1"/>
  <c r="AE130" i="2"/>
  <c r="AQ24" i="3" s="1"/>
  <c r="AD130" i="2"/>
  <c r="AP24" i="3" s="1"/>
  <c r="AC130" i="2"/>
  <c r="AB130" i="2"/>
  <c r="AN24" i="3" s="1"/>
  <c r="AA130" i="2"/>
  <c r="AM24" i="3" s="1"/>
  <c r="Z130" i="2"/>
  <c r="AL24" i="3" s="1"/>
  <c r="Y130" i="2"/>
  <c r="AK24" i="3" s="1"/>
  <c r="X130" i="2"/>
  <c r="AJ24" i="3" s="1"/>
  <c r="W130" i="2"/>
  <c r="V130" i="2"/>
  <c r="AH24" i="3" s="1"/>
  <c r="U130" i="2"/>
  <c r="AG24" i="3" s="1"/>
  <c r="T130" i="2"/>
  <c r="AF24" i="3" s="1"/>
  <c r="S130" i="2"/>
  <c r="AE24" i="3" s="1"/>
  <c r="R130" i="2"/>
  <c r="AD24" i="3" s="1"/>
  <c r="Q130" i="2"/>
  <c r="P130" i="2"/>
  <c r="AB24" i="3" s="1"/>
  <c r="O130" i="2"/>
  <c r="AA24" i="3" s="1"/>
  <c r="N130" i="2"/>
  <c r="Z24" i="3" s="1"/>
  <c r="M130" i="2"/>
  <c r="Y24" i="3" s="1"/>
  <c r="L130" i="2"/>
  <c r="X24" i="3" s="1"/>
  <c r="K130" i="2"/>
  <c r="J130" i="2"/>
  <c r="V24" i="3" s="1"/>
  <c r="I130" i="2"/>
  <c r="U24" i="3" s="1"/>
  <c r="H130" i="2"/>
  <c r="T24" i="3" s="1"/>
  <c r="G130" i="2"/>
  <c r="S24" i="3" s="1"/>
  <c r="F130" i="2"/>
  <c r="R24" i="3" s="1"/>
  <c r="E130" i="2"/>
  <c r="D130" i="2"/>
  <c r="P24" i="3" s="1"/>
  <c r="C130" i="2"/>
  <c r="O24" i="3" s="1"/>
  <c r="BB123" i="2"/>
  <c r="BA123" i="2"/>
  <c r="AZ123" i="2"/>
  <c r="AY123" i="2"/>
  <c r="AX123" i="2"/>
  <c r="AW123" i="2"/>
  <c r="AV123" i="2"/>
  <c r="AU123" i="2"/>
  <c r="AT123" i="2"/>
  <c r="AS123" i="2"/>
  <c r="AR123" i="2"/>
  <c r="AQ123" i="2"/>
  <c r="AP123" i="2"/>
  <c r="AO123" i="2"/>
  <c r="AN123" i="2"/>
  <c r="AM123" i="2"/>
  <c r="AL123" i="2"/>
  <c r="AK123" i="2"/>
  <c r="AJ123" i="2"/>
  <c r="AI123" i="2"/>
  <c r="AH123" i="2"/>
  <c r="AG123" i="2"/>
  <c r="AF123" i="2"/>
  <c r="AE123" i="2"/>
  <c r="AD123" i="2"/>
  <c r="AC123" i="2"/>
  <c r="AB123" i="2"/>
  <c r="AA123" i="2"/>
  <c r="Z123" i="2"/>
  <c r="Y123" i="2"/>
  <c r="X123" i="2"/>
  <c r="W123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BB118" i="2"/>
  <c r="BA118" i="2"/>
  <c r="AZ118" i="2"/>
  <c r="AY118" i="2"/>
  <c r="AX118" i="2"/>
  <c r="AW118" i="2"/>
  <c r="AV118" i="2"/>
  <c r="AU118" i="2"/>
  <c r="AT118" i="2"/>
  <c r="AS118" i="2"/>
  <c r="AR118" i="2"/>
  <c r="AQ118" i="2"/>
  <c r="AP118" i="2"/>
  <c r="AO118" i="2"/>
  <c r="AN118" i="2"/>
  <c r="AM118" i="2"/>
  <c r="AL118" i="2"/>
  <c r="AK118" i="2"/>
  <c r="AJ118" i="2"/>
  <c r="AI118" i="2"/>
  <c r="AH118" i="2"/>
  <c r="AG118" i="2"/>
  <c r="AF118" i="2"/>
  <c r="AE118" i="2"/>
  <c r="AD118" i="2"/>
  <c r="AC118" i="2"/>
  <c r="AB118" i="2"/>
  <c r="AA118" i="2"/>
  <c r="Z118" i="2"/>
  <c r="Y118" i="2"/>
  <c r="X118" i="2"/>
  <c r="W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C118" i="2"/>
  <c r="BB107" i="2"/>
  <c r="BN25" i="3" s="1"/>
  <c r="BA107" i="2"/>
  <c r="AZ107" i="2"/>
  <c r="BL25" i="3" s="1"/>
  <c r="AY107" i="2"/>
  <c r="BK25" i="3" s="1"/>
  <c r="AX107" i="2"/>
  <c r="BJ25" i="3" s="1"/>
  <c r="AW107" i="2"/>
  <c r="BI25" i="3" s="1"/>
  <c r="AV107" i="2"/>
  <c r="BH25" i="3" s="1"/>
  <c r="AU107" i="2"/>
  <c r="AT107" i="2"/>
  <c r="BF25" i="3" s="1"/>
  <c r="AS107" i="2"/>
  <c r="BE25" i="3" s="1"/>
  <c r="AR107" i="2"/>
  <c r="BD25" i="3" s="1"/>
  <c r="AQ107" i="2"/>
  <c r="BC25" i="3" s="1"/>
  <c r="AP107" i="2"/>
  <c r="BB25" i="3" s="1"/>
  <c r="AO107" i="2"/>
  <c r="AN107" i="2"/>
  <c r="AZ25" i="3" s="1"/>
  <c r="AM107" i="2"/>
  <c r="AY25" i="3" s="1"/>
  <c r="AL107" i="2"/>
  <c r="AX25" i="3" s="1"/>
  <c r="AK107" i="2"/>
  <c r="AW25" i="3" s="1"/>
  <c r="AJ107" i="2"/>
  <c r="AV25" i="3" s="1"/>
  <c r="AI107" i="2"/>
  <c r="AH107" i="2"/>
  <c r="AT25" i="3" s="1"/>
  <c r="AG107" i="2"/>
  <c r="AS25" i="3" s="1"/>
  <c r="AF107" i="2"/>
  <c r="AR25" i="3" s="1"/>
  <c r="AE107" i="2"/>
  <c r="AQ25" i="3" s="1"/>
  <c r="AD107" i="2"/>
  <c r="AP25" i="3" s="1"/>
  <c r="AC107" i="2"/>
  <c r="AB107" i="2"/>
  <c r="AN25" i="3" s="1"/>
  <c r="AA107" i="2"/>
  <c r="AM25" i="3" s="1"/>
  <c r="Z107" i="2"/>
  <c r="AL25" i="3" s="1"/>
  <c r="Y107" i="2"/>
  <c r="AK25" i="3" s="1"/>
  <c r="X107" i="2"/>
  <c r="AJ25" i="3" s="1"/>
  <c r="W107" i="2"/>
  <c r="V107" i="2"/>
  <c r="AH25" i="3" s="1"/>
  <c r="U107" i="2"/>
  <c r="AG25" i="3" s="1"/>
  <c r="T107" i="2"/>
  <c r="AF25" i="3" s="1"/>
  <c r="S107" i="2"/>
  <c r="AE25" i="3" s="1"/>
  <c r="R107" i="2"/>
  <c r="AD25" i="3" s="1"/>
  <c r="Q107" i="2"/>
  <c r="P107" i="2"/>
  <c r="AB25" i="3" s="1"/>
  <c r="O107" i="2"/>
  <c r="AA25" i="3" s="1"/>
  <c r="N107" i="2"/>
  <c r="Z25" i="3" s="1"/>
  <c r="M107" i="2"/>
  <c r="Y25" i="3" s="1"/>
  <c r="L107" i="2"/>
  <c r="X25" i="3" s="1"/>
  <c r="K107" i="2"/>
  <c r="J107" i="2"/>
  <c r="V25" i="3" s="1"/>
  <c r="I107" i="2"/>
  <c r="U25" i="3" s="1"/>
  <c r="H107" i="2"/>
  <c r="T25" i="3" s="1"/>
  <c r="G107" i="2"/>
  <c r="S25" i="3" s="1"/>
  <c r="F107" i="2"/>
  <c r="R25" i="3" s="1"/>
  <c r="E107" i="2"/>
  <c r="D107" i="2"/>
  <c r="P25" i="3" s="1"/>
  <c r="C107" i="2"/>
  <c r="O25" i="3" s="1"/>
  <c r="BB99" i="2"/>
  <c r="BA99" i="2"/>
  <c r="AZ99" i="2"/>
  <c r="AY99" i="2"/>
  <c r="AX99" i="2"/>
  <c r="AW99" i="2"/>
  <c r="AV99" i="2"/>
  <c r="AU99" i="2"/>
  <c r="AT99" i="2"/>
  <c r="AS99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B93" i="2"/>
  <c r="BA93" i="2"/>
  <c r="AZ93" i="2"/>
  <c r="AY93" i="2"/>
  <c r="AX93" i="2"/>
  <c r="AW93" i="2"/>
  <c r="AV93" i="2"/>
  <c r="AU93" i="2"/>
  <c r="AT93" i="2"/>
  <c r="AS93" i="2"/>
  <c r="AR93" i="2"/>
  <c r="AQ93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B83" i="2"/>
  <c r="BN31" i="3" s="1"/>
  <c r="BA83" i="2"/>
  <c r="AZ83" i="2"/>
  <c r="BL31" i="3" s="1"/>
  <c r="AY83" i="2"/>
  <c r="BK31" i="3" s="1"/>
  <c r="AX83" i="2"/>
  <c r="BJ31" i="3" s="1"/>
  <c r="AW83" i="2"/>
  <c r="BI31" i="3" s="1"/>
  <c r="AV83" i="2"/>
  <c r="BH31" i="3" s="1"/>
  <c r="AU83" i="2"/>
  <c r="AT83" i="2"/>
  <c r="BF31" i="3" s="1"/>
  <c r="AS83" i="2"/>
  <c r="BE31" i="3" s="1"/>
  <c r="AR83" i="2"/>
  <c r="BD31" i="3" s="1"/>
  <c r="AQ83" i="2"/>
  <c r="BC31" i="3" s="1"/>
  <c r="AP83" i="2"/>
  <c r="BB31" i="3" s="1"/>
  <c r="AO83" i="2"/>
  <c r="AN83" i="2"/>
  <c r="AZ31" i="3" s="1"/>
  <c r="AM83" i="2"/>
  <c r="AY31" i="3" s="1"/>
  <c r="AL83" i="2"/>
  <c r="AX31" i="3" s="1"/>
  <c r="AK83" i="2"/>
  <c r="AW31" i="3" s="1"/>
  <c r="AJ83" i="2"/>
  <c r="AV31" i="3" s="1"/>
  <c r="AI83" i="2"/>
  <c r="AH83" i="2"/>
  <c r="AT31" i="3" s="1"/>
  <c r="AG83" i="2"/>
  <c r="AS31" i="3" s="1"/>
  <c r="AF83" i="2"/>
  <c r="AR31" i="3" s="1"/>
  <c r="AE83" i="2"/>
  <c r="AQ31" i="3" s="1"/>
  <c r="AD83" i="2"/>
  <c r="AP31" i="3" s="1"/>
  <c r="AC83" i="2"/>
  <c r="AB83" i="2"/>
  <c r="AN31" i="3" s="1"/>
  <c r="AA83" i="2"/>
  <c r="AM31" i="3" s="1"/>
  <c r="Z83" i="2"/>
  <c r="AL31" i="3" s="1"/>
  <c r="Y83" i="2"/>
  <c r="AK31" i="3" s="1"/>
  <c r="X83" i="2"/>
  <c r="AJ31" i="3" s="1"/>
  <c r="W83" i="2"/>
  <c r="V83" i="2"/>
  <c r="AH31" i="3" s="1"/>
  <c r="U83" i="2"/>
  <c r="AG31" i="3" s="1"/>
  <c r="T83" i="2"/>
  <c r="AF31" i="3" s="1"/>
  <c r="S83" i="2"/>
  <c r="AE31" i="3" s="1"/>
  <c r="R83" i="2"/>
  <c r="AD31" i="3" s="1"/>
  <c r="Q83" i="2"/>
  <c r="P83" i="2"/>
  <c r="AB31" i="3" s="1"/>
  <c r="O83" i="2"/>
  <c r="AA31" i="3" s="1"/>
  <c r="N83" i="2"/>
  <c r="Z31" i="3" s="1"/>
  <c r="M83" i="2"/>
  <c r="Y31" i="3" s="1"/>
  <c r="L83" i="2"/>
  <c r="X31" i="3" s="1"/>
  <c r="K83" i="2"/>
  <c r="J83" i="2"/>
  <c r="V31" i="3" s="1"/>
  <c r="I83" i="2"/>
  <c r="U31" i="3" s="1"/>
  <c r="H83" i="2"/>
  <c r="T31" i="3" s="1"/>
  <c r="G83" i="2"/>
  <c r="S31" i="3" s="1"/>
  <c r="F83" i="2"/>
  <c r="R31" i="3" s="1"/>
  <c r="E83" i="2"/>
  <c r="D83" i="2"/>
  <c r="P31" i="3" s="1"/>
  <c r="C83" i="2"/>
  <c r="O31" i="3" s="1"/>
  <c r="BB75" i="2"/>
  <c r="BA75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B70" i="2"/>
  <c r="BA70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B59" i="2"/>
  <c r="BN34" i="3" s="1"/>
  <c r="BA59" i="2"/>
  <c r="AZ59" i="2"/>
  <c r="BL34" i="3" s="1"/>
  <c r="AY59" i="2"/>
  <c r="BK34" i="3" s="1"/>
  <c r="AX59" i="2"/>
  <c r="BJ34" i="3" s="1"/>
  <c r="AW59" i="2"/>
  <c r="BI34" i="3" s="1"/>
  <c r="AV59" i="2"/>
  <c r="BH34" i="3" s="1"/>
  <c r="AU59" i="2"/>
  <c r="AT59" i="2"/>
  <c r="BF34" i="3" s="1"/>
  <c r="AS59" i="2"/>
  <c r="BE34" i="3" s="1"/>
  <c r="AR59" i="2"/>
  <c r="BD34" i="3" s="1"/>
  <c r="AQ59" i="2"/>
  <c r="BC34" i="3" s="1"/>
  <c r="AP59" i="2"/>
  <c r="BB34" i="3" s="1"/>
  <c r="AO59" i="2"/>
  <c r="AN59" i="2"/>
  <c r="AZ34" i="3" s="1"/>
  <c r="AM59" i="2"/>
  <c r="AY34" i="3" s="1"/>
  <c r="AL59" i="2"/>
  <c r="AX34" i="3" s="1"/>
  <c r="AK59" i="2"/>
  <c r="AW34" i="3" s="1"/>
  <c r="AJ59" i="2"/>
  <c r="AV34" i="3" s="1"/>
  <c r="AI59" i="2"/>
  <c r="AH59" i="2"/>
  <c r="AT34" i="3" s="1"/>
  <c r="AG59" i="2"/>
  <c r="AS34" i="3" s="1"/>
  <c r="AF59" i="2"/>
  <c r="AR34" i="3" s="1"/>
  <c r="AE59" i="2"/>
  <c r="AQ34" i="3" s="1"/>
  <c r="AD59" i="2"/>
  <c r="AP34" i="3" s="1"/>
  <c r="AC59" i="2"/>
  <c r="AB59" i="2"/>
  <c r="AN34" i="3" s="1"/>
  <c r="AA59" i="2"/>
  <c r="AM34" i="3" s="1"/>
  <c r="Z59" i="2"/>
  <c r="AL34" i="3" s="1"/>
  <c r="Y59" i="2"/>
  <c r="AK34" i="3" s="1"/>
  <c r="X59" i="2"/>
  <c r="AJ34" i="3" s="1"/>
  <c r="W59" i="2"/>
  <c r="V59" i="2"/>
  <c r="AH34" i="3" s="1"/>
  <c r="U59" i="2"/>
  <c r="AG34" i="3" s="1"/>
  <c r="T59" i="2"/>
  <c r="AF34" i="3" s="1"/>
  <c r="S59" i="2"/>
  <c r="AE34" i="3" s="1"/>
  <c r="R59" i="2"/>
  <c r="AD34" i="3" s="1"/>
  <c r="Q59" i="2"/>
  <c r="P59" i="2"/>
  <c r="AB34" i="3" s="1"/>
  <c r="O59" i="2"/>
  <c r="AA34" i="3" s="1"/>
  <c r="N59" i="2"/>
  <c r="Z34" i="3" s="1"/>
  <c r="M59" i="2"/>
  <c r="Y34" i="3" s="1"/>
  <c r="L59" i="2"/>
  <c r="X34" i="3" s="1"/>
  <c r="K59" i="2"/>
  <c r="J59" i="2"/>
  <c r="V34" i="3" s="1"/>
  <c r="I59" i="2"/>
  <c r="U34" i="3" s="1"/>
  <c r="H59" i="2"/>
  <c r="T34" i="3" s="1"/>
  <c r="G59" i="2"/>
  <c r="S34" i="3" s="1"/>
  <c r="F59" i="2"/>
  <c r="R34" i="3" s="1"/>
  <c r="E59" i="2"/>
  <c r="D59" i="2"/>
  <c r="P34" i="3" s="1"/>
  <c r="C59" i="2"/>
  <c r="O34" i="3" s="1"/>
  <c r="BB51" i="2"/>
  <c r="BA51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B46" i="2"/>
  <c r="BA46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B35" i="2"/>
  <c r="BN28" i="3" s="1"/>
  <c r="BA35" i="2"/>
  <c r="BM28" i="3" s="1"/>
  <c r="BM20" i="3" s="1"/>
  <c r="AZ35" i="2"/>
  <c r="BL28" i="3" s="1"/>
  <c r="AY35" i="2"/>
  <c r="BK28" i="3" s="1"/>
  <c r="AX35" i="2"/>
  <c r="BJ28" i="3" s="1"/>
  <c r="AW35" i="2"/>
  <c r="BI28" i="3" s="1"/>
  <c r="AV35" i="2"/>
  <c r="BH28" i="3" s="1"/>
  <c r="AU35" i="2"/>
  <c r="BG28" i="3" s="1"/>
  <c r="AT35" i="2"/>
  <c r="BF28" i="3" s="1"/>
  <c r="AS35" i="2"/>
  <c r="BE28" i="3" s="1"/>
  <c r="AR35" i="2"/>
  <c r="BD28" i="3" s="1"/>
  <c r="AQ35" i="2"/>
  <c r="BC28" i="3" s="1"/>
  <c r="AP35" i="2"/>
  <c r="BB28" i="3" s="1"/>
  <c r="AO35" i="2"/>
  <c r="AN35" i="2"/>
  <c r="AZ28" i="3" s="1"/>
  <c r="AM35" i="2"/>
  <c r="AY28" i="3" s="1"/>
  <c r="AL35" i="2"/>
  <c r="AX28" i="3" s="1"/>
  <c r="AK35" i="2"/>
  <c r="AW28" i="3" s="1"/>
  <c r="AJ35" i="2"/>
  <c r="AV28" i="3" s="1"/>
  <c r="AI35" i="2"/>
  <c r="AH35" i="2"/>
  <c r="AT28" i="3" s="1"/>
  <c r="AG35" i="2"/>
  <c r="AS28" i="3" s="1"/>
  <c r="AF35" i="2"/>
  <c r="AR28" i="3" s="1"/>
  <c r="AE35" i="2"/>
  <c r="AQ28" i="3" s="1"/>
  <c r="AD35" i="2"/>
  <c r="AP28" i="3" s="1"/>
  <c r="AC35" i="2"/>
  <c r="AB35" i="2"/>
  <c r="AN28" i="3" s="1"/>
  <c r="AA35" i="2"/>
  <c r="AM28" i="3" s="1"/>
  <c r="Z35" i="2"/>
  <c r="AL28" i="3" s="1"/>
  <c r="Y35" i="2"/>
  <c r="AK28" i="3" s="1"/>
  <c r="X35" i="2"/>
  <c r="AJ28" i="3" s="1"/>
  <c r="W35" i="2"/>
  <c r="AI28" i="3" s="1"/>
  <c r="V35" i="2"/>
  <c r="AH28" i="3" s="1"/>
  <c r="U35" i="2"/>
  <c r="AG28" i="3" s="1"/>
  <c r="T35" i="2"/>
  <c r="AF28" i="3" s="1"/>
  <c r="S35" i="2"/>
  <c r="AE28" i="3" s="1"/>
  <c r="R35" i="2"/>
  <c r="AD28" i="3" s="1"/>
  <c r="Q35" i="2"/>
  <c r="AC28" i="3" s="1"/>
  <c r="AC20" i="3" s="1"/>
  <c r="P35" i="2"/>
  <c r="AB28" i="3" s="1"/>
  <c r="O35" i="2"/>
  <c r="AA28" i="3" s="1"/>
  <c r="N35" i="2"/>
  <c r="Z28" i="3" s="1"/>
  <c r="M35" i="2"/>
  <c r="Y28" i="3" s="1"/>
  <c r="L35" i="2"/>
  <c r="X28" i="3" s="1"/>
  <c r="K35" i="2"/>
  <c r="W28" i="3" s="1"/>
  <c r="J35" i="2"/>
  <c r="V28" i="3" s="1"/>
  <c r="I35" i="2"/>
  <c r="U28" i="3" s="1"/>
  <c r="H35" i="2"/>
  <c r="T28" i="3" s="1"/>
  <c r="G35" i="2"/>
  <c r="S28" i="3" s="1"/>
  <c r="F35" i="2"/>
  <c r="R28" i="3" s="1"/>
  <c r="E35" i="2"/>
  <c r="D35" i="2"/>
  <c r="P28" i="3" s="1"/>
  <c r="C35" i="2"/>
  <c r="O28" i="3" s="1"/>
  <c r="BB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B26" i="2"/>
  <c r="BB25" i="2" s="1"/>
  <c r="BA26" i="2"/>
  <c r="AZ26" i="2"/>
  <c r="AY26" i="2"/>
  <c r="AX26" i="2"/>
  <c r="AX25" i="2" s="1"/>
  <c r="AW26" i="2"/>
  <c r="AW25" i="2" s="1"/>
  <c r="AV26" i="2"/>
  <c r="AV25" i="2" s="1"/>
  <c r="AU26" i="2"/>
  <c r="AU25" i="2" s="1"/>
  <c r="AT26" i="2"/>
  <c r="AS26" i="2"/>
  <c r="AR26" i="2"/>
  <c r="AQ26" i="2"/>
  <c r="AQ25" i="2" s="1"/>
  <c r="AP26" i="2"/>
  <c r="AP25" i="2" s="1"/>
  <c r="AO26" i="2"/>
  <c r="AN26" i="2"/>
  <c r="AM26" i="2"/>
  <c r="AL26" i="2"/>
  <c r="AK26" i="2"/>
  <c r="AK25" i="2" s="1"/>
  <c r="AJ26" i="2"/>
  <c r="AJ25" i="2" s="1"/>
  <c r="AI26" i="2"/>
  <c r="AH26" i="2"/>
  <c r="AG26" i="2"/>
  <c r="AF26" i="2"/>
  <c r="AE26" i="2"/>
  <c r="AE25" i="2" s="1"/>
  <c r="AD26" i="2"/>
  <c r="AD25" i="2" s="1"/>
  <c r="AC26" i="2"/>
  <c r="AC25" i="2" s="1"/>
  <c r="AB26" i="2"/>
  <c r="AA26" i="2"/>
  <c r="Z26" i="2"/>
  <c r="Y26" i="2"/>
  <c r="Y25" i="2" s="1"/>
  <c r="X26" i="2"/>
  <c r="X25" i="2" s="1"/>
  <c r="W26" i="2"/>
  <c r="V26" i="2"/>
  <c r="U26" i="2"/>
  <c r="T26" i="2"/>
  <c r="S26" i="2"/>
  <c r="S25" i="2" s="1"/>
  <c r="R26" i="2"/>
  <c r="R25" i="2" s="1"/>
  <c r="Q26" i="2"/>
  <c r="P26" i="2"/>
  <c r="O26" i="2"/>
  <c r="N26" i="2"/>
  <c r="M26" i="2"/>
  <c r="M25" i="2" s="1"/>
  <c r="L26" i="2"/>
  <c r="L25" i="2" s="1"/>
  <c r="K26" i="2"/>
  <c r="K25" i="2" s="1"/>
  <c r="J26" i="2"/>
  <c r="I26" i="2"/>
  <c r="H26" i="2"/>
  <c r="G26" i="2"/>
  <c r="G25" i="2" s="1"/>
  <c r="F26" i="2"/>
  <c r="F25" i="2" s="1"/>
  <c r="E26" i="2"/>
  <c r="D26" i="2"/>
  <c r="C26" i="2"/>
  <c r="BA25" i="2"/>
  <c r="AZ25" i="2"/>
  <c r="AY25" i="2"/>
  <c r="AT25" i="2"/>
  <c r="AS25" i="2"/>
  <c r="AR25" i="2"/>
  <c r="AO25" i="2"/>
  <c r="AN25" i="2"/>
  <c r="AM25" i="2"/>
  <c r="AL25" i="2"/>
  <c r="AI25" i="2"/>
  <c r="AH25" i="2"/>
  <c r="AG25" i="2"/>
  <c r="AF25" i="2"/>
  <c r="AB25" i="2"/>
  <c r="AA25" i="2"/>
  <c r="Z25" i="2"/>
  <c r="W25" i="2"/>
  <c r="V25" i="2"/>
  <c r="U25" i="2"/>
  <c r="T25" i="2"/>
  <c r="Q25" i="2"/>
  <c r="P25" i="2"/>
  <c r="O25" i="2"/>
  <c r="N25" i="2"/>
  <c r="J25" i="2"/>
  <c r="I25" i="2"/>
  <c r="H25" i="2"/>
  <c r="E25" i="2"/>
  <c r="D25" i="2"/>
  <c r="C25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B17" i="2"/>
  <c r="BA17" i="2"/>
  <c r="AZ17" i="2"/>
  <c r="AZ15" i="2" s="1"/>
  <c r="AY17" i="2"/>
  <c r="AX17" i="2"/>
  <c r="AW17" i="2"/>
  <c r="AW15" i="2" s="1"/>
  <c r="AV17" i="2"/>
  <c r="AU17" i="2"/>
  <c r="AT17" i="2"/>
  <c r="AT15" i="2" s="1"/>
  <c r="AS17" i="2"/>
  <c r="AR17" i="2"/>
  <c r="AQ17" i="2"/>
  <c r="AQ15" i="2" s="1"/>
  <c r="AP17" i="2"/>
  <c r="AO17" i="2"/>
  <c r="AN17" i="2"/>
  <c r="AN15" i="2" s="1"/>
  <c r="AM17" i="2"/>
  <c r="AL17" i="2"/>
  <c r="AK17" i="2"/>
  <c r="AK15" i="2" s="1"/>
  <c r="AJ17" i="2"/>
  <c r="AI17" i="2"/>
  <c r="AH17" i="2"/>
  <c r="AH15" i="2" s="1"/>
  <c r="AG17" i="2"/>
  <c r="AF17" i="2"/>
  <c r="AE17" i="2"/>
  <c r="AE15" i="2" s="1"/>
  <c r="AD17" i="2"/>
  <c r="AC17" i="2"/>
  <c r="AB17" i="2"/>
  <c r="AB15" i="2" s="1"/>
  <c r="AA17" i="2"/>
  <c r="Z17" i="2"/>
  <c r="Y17" i="2"/>
  <c r="Y15" i="2" s="1"/>
  <c r="X17" i="2"/>
  <c r="W17" i="2"/>
  <c r="V17" i="2"/>
  <c r="V15" i="2" s="1"/>
  <c r="U17" i="2"/>
  <c r="T17" i="2"/>
  <c r="S17" i="2"/>
  <c r="S15" i="2" s="1"/>
  <c r="R17" i="2"/>
  <c r="Q17" i="2"/>
  <c r="P17" i="2"/>
  <c r="P15" i="2" s="1"/>
  <c r="O17" i="2"/>
  <c r="N17" i="2"/>
  <c r="M17" i="2"/>
  <c r="M15" i="2" s="1"/>
  <c r="L17" i="2"/>
  <c r="K17" i="2"/>
  <c r="J17" i="2"/>
  <c r="J15" i="2" s="1"/>
  <c r="I17" i="2"/>
  <c r="H17" i="2"/>
  <c r="G17" i="2"/>
  <c r="G15" i="2" s="1"/>
  <c r="F17" i="2"/>
  <c r="E17" i="2"/>
  <c r="D17" i="2"/>
  <c r="D15" i="2" s="1"/>
  <c r="C17" i="2"/>
  <c r="BB16" i="2"/>
  <c r="BA16" i="2"/>
  <c r="BA15" i="2" s="1"/>
  <c r="AZ16" i="2"/>
  <c r="AY16" i="2"/>
  <c r="AX16" i="2"/>
  <c r="AX15" i="2" s="1"/>
  <c r="AW16" i="2"/>
  <c r="AV16" i="2"/>
  <c r="AU16" i="2"/>
  <c r="AU15" i="2" s="1"/>
  <c r="AT16" i="2"/>
  <c r="AS16" i="2"/>
  <c r="AR16" i="2"/>
  <c r="AR15" i="2" s="1"/>
  <c r="AQ16" i="2"/>
  <c r="AP16" i="2"/>
  <c r="AO16" i="2"/>
  <c r="AO15" i="2" s="1"/>
  <c r="AN16" i="2"/>
  <c r="AM16" i="2"/>
  <c r="AL16" i="2"/>
  <c r="AL15" i="2" s="1"/>
  <c r="AK16" i="2"/>
  <c r="AJ16" i="2"/>
  <c r="AI16" i="2"/>
  <c r="AI15" i="2" s="1"/>
  <c r="AH16" i="2"/>
  <c r="AG16" i="2"/>
  <c r="AF16" i="2"/>
  <c r="AF15" i="2" s="1"/>
  <c r="AE16" i="2"/>
  <c r="AD16" i="2"/>
  <c r="AC16" i="2"/>
  <c r="AC15" i="2" s="1"/>
  <c r="AB16" i="2"/>
  <c r="AA16" i="2"/>
  <c r="Z16" i="2"/>
  <c r="Z15" i="2" s="1"/>
  <c r="Y16" i="2"/>
  <c r="X16" i="2"/>
  <c r="W16" i="2"/>
  <c r="W15" i="2" s="1"/>
  <c r="V16" i="2"/>
  <c r="U16" i="2"/>
  <c r="T16" i="2"/>
  <c r="T15" i="2" s="1"/>
  <c r="S16" i="2"/>
  <c r="R16" i="2"/>
  <c r="Q16" i="2"/>
  <c r="Q15" i="2" s="1"/>
  <c r="P16" i="2"/>
  <c r="O16" i="2"/>
  <c r="N16" i="2"/>
  <c r="N15" i="2" s="1"/>
  <c r="M16" i="2"/>
  <c r="L16" i="2"/>
  <c r="K16" i="2"/>
  <c r="K15" i="2" s="1"/>
  <c r="J16" i="2"/>
  <c r="I16" i="2"/>
  <c r="H16" i="2"/>
  <c r="H15" i="2" s="1"/>
  <c r="G16" i="2"/>
  <c r="F16" i="2"/>
  <c r="E16" i="2"/>
  <c r="E15" i="2" s="1"/>
  <c r="D16" i="2"/>
  <c r="C16" i="2"/>
  <c r="BB15" i="2"/>
  <c r="AY15" i="2"/>
  <c r="AV15" i="2"/>
  <c r="AS15" i="2"/>
  <c r="AP15" i="2"/>
  <c r="AM15" i="2"/>
  <c r="AJ15" i="2"/>
  <c r="AG15" i="2"/>
  <c r="AD15" i="2"/>
  <c r="AA15" i="2"/>
  <c r="X15" i="2"/>
  <c r="U15" i="2"/>
  <c r="R15" i="2"/>
  <c r="O15" i="2"/>
  <c r="L15" i="2"/>
  <c r="I15" i="2"/>
  <c r="F15" i="2"/>
  <c r="C15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B13" i="2"/>
  <c r="BN48" i="3" s="1"/>
  <c r="BA13" i="2"/>
  <c r="BM48" i="3" s="1"/>
  <c r="AZ13" i="2"/>
  <c r="BL48" i="3" s="1"/>
  <c r="AY13" i="2"/>
  <c r="BK48" i="3" s="1"/>
  <c r="AX13" i="2"/>
  <c r="BJ48" i="3" s="1"/>
  <c r="AW13" i="2"/>
  <c r="AV13" i="2"/>
  <c r="BH48" i="3" s="1"/>
  <c r="AU13" i="2"/>
  <c r="BG48" i="3" s="1"/>
  <c r="AT13" i="2"/>
  <c r="AS13" i="2"/>
  <c r="BE48" i="3" s="1"/>
  <c r="AR13" i="2"/>
  <c r="BD48" i="3" s="1"/>
  <c r="AQ13" i="2"/>
  <c r="AP13" i="2"/>
  <c r="BB48" i="3" s="1"/>
  <c r="AO13" i="2"/>
  <c r="BA48" i="3" s="1"/>
  <c r="AN13" i="2"/>
  <c r="AM13" i="2"/>
  <c r="AY48" i="3" s="1"/>
  <c r="AL13" i="2"/>
  <c r="AX48" i="3" s="1"/>
  <c r="AK13" i="2"/>
  <c r="AJ13" i="2"/>
  <c r="AV48" i="3" s="1"/>
  <c r="AI13" i="2"/>
  <c r="AU48" i="3" s="1"/>
  <c r="AH13" i="2"/>
  <c r="AG13" i="2"/>
  <c r="AS48" i="3" s="1"/>
  <c r="AF13" i="2"/>
  <c r="AR48" i="3" s="1"/>
  <c r="AE13" i="2"/>
  <c r="AD13" i="2"/>
  <c r="AP48" i="3" s="1"/>
  <c r="AC13" i="2"/>
  <c r="AO48" i="3" s="1"/>
  <c r="AB13" i="2"/>
  <c r="AA13" i="2"/>
  <c r="AM48" i="3" s="1"/>
  <c r="Z13" i="2"/>
  <c r="AL48" i="3" s="1"/>
  <c r="Y13" i="2"/>
  <c r="X13" i="2"/>
  <c r="AJ48" i="3" s="1"/>
  <c r="W13" i="2"/>
  <c r="AI48" i="3" s="1"/>
  <c r="V13" i="2"/>
  <c r="U13" i="2"/>
  <c r="AG48" i="3" s="1"/>
  <c r="T13" i="2"/>
  <c r="AF48" i="3" s="1"/>
  <c r="S13" i="2"/>
  <c r="R13" i="2"/>
  <c r="AD48" i="3" s="1"/>
  <c r="Q13" i="2"/>
  <c r="AC48" i="3" s="1"/>
  <c r="P13" i="2"/>
  <c r="O13" i="2"/>
  <c r="AA48" i="3" s="1"/>
  <c r="N13" i="2"/>
  <c r="Z48" i="3" s="1"/>
  <c r="M13" i="2"/>
  <c r="L13" i="2"/>
  <c r="X48" i="3" s="1"/>
  <c r="K13" i="2"/>
  <c r="W48" i="3" s="1"/>
  <c r="J13" i="2"/>
  <c r="I13" i="2"/>
  <c r="U48" i="3" s="1"/>
  <c r="H13" i="2"/>
  <c r="T48" i="3" s="1"/>
  <c r="G13" i="2"/>
  <c r="F13" i="2"/>
  <c r="R48" i="3" s="1"/>
  <c r="E13" i="2"/>
  <c r="Q48" i="3" s="1"/>
  <c r="D13" i="2"/>
  <c r="C13" i="2"/>
  <c r="O48" i="3" s="1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AM26" i="1"/>
  <c r="AM24" i="2" s="1"/>
  <c r="AY73" i="3" s="1"/>
  <c r="C26" i="1"/>
  <c r="C24" i="2" s="1"/>
  <c r="O73" i="3" s="1"/>
  <c r="AW25" i="1"/>
  <c r="AW23" i="2" s="1"/>
  <c r="BI72" i="3" s="1"/>
  <c r="AQ25" i="1"/>
  <c r="AQ23" i="2" s="1"/>
  <c r="BC72" i="3" s="1"/>
  <c r="AK25" i="1"/>
  <c r="AK23" i="2" s="1"/>
  <c r="AW72" i="3" s="1"/>
  <c r="AE25" i="1"/>
  <c r="AE23" i="2" s="1"/>
  <c r="AQ72" i="3" s="1"/>
  <c r="Y25" i="1"/>
  <c r="Y23" i="2" s="1"/>
  <c r="AK72" i="3" s="1"/>
  <c r="S25" i="1"/>
  <c r="S23" i="2" s="1"/>
  <c r="AE72" i="3" s="1"/>
  <c r="M25" i="1"/>
  <c r="M23" i="2" s="1"/>
  <c r="Y72" i="3" s="1"/>
  <c r="G25" i="1"/>
  <c r="G23" i="2" s="1"/>
  <c r="S72" i="3" s="1"/>
  <c r="BA24" i="1"/>
  <c r="BA22" i="2" s="1"/>
  <c r="BM71" i="3" s="1"/>
  <c r="AU24" i="1"/>
  <c r="AU22" i="2" s="1"/>
  <c r="BG71" i="3" s="1"/>
  <c r="AO24" i="1"/>
  <c r="AO22" i="2" s="1"/>
  <c r="BA71" i="3" s="1"/>
  <c r="AI24" i="1"/>
  <c r="AI22" i="2" s="1"/>
  <c r="AU71" i="3" s="1"/>
  <c r="AC24" i="1"/>
  <c r="AC22" i="2" s="1"/>
  <c r="AO71" i="3" s="1"/>
  <c r="W24" i="1"/>
  <c r="W22" i="2" s="1"/>
  <c r="AI71" i="3" s="1"/>
  <c r="Q24" i="1"/>
  <c r="Q22" i="2" s="1"/>
  <c r="AC71" i="3" s="1"/>
  <c r="K24" i="1"/>
  <c r="K22" i="2" s="1"/>
  <c r="W71" i="3" s="1"/>
  <c r="E24" i="1"/>
  <c r="E22" i="2" s="1"/>
  <c r="Q71" i="3" s="1"/>
  <c r="AY23" i="1"/>
  <c r="AY21" i="2" s="1"/>
  <c r="AS23" i="1"/>
  <c r="AS21" i="2" s="1"/>
  <c r="AM23" i="1"/>
  <c r="AM21" i="2" s="1"/>
  <c r="AG23" i="1"/>
  <c r="AG21" i="2" s="1"/>
  <c r="AA23" i="1"/>
  <c r="AA21" i="2" s="1"/>
  <c r="U23" i="1"/>
  <c r="U21" i="2" s="1"/>
  <c r="O23" i="1"/>
  <c r="O21" i="2" s="1"/>
  <c r="I23" i="1"/>
  <c r="I21" i="2" s="1"/>
  <c r="C23" i="1"/>
  <c r="C21" i="2" s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B20" i="1"/>
  <c r="BB27" i="1" s="1"/>
  <c r="BB29" i="2" s="1"/>
  <c r="BA20" i="1"/>
  <c r="BA27" i="1" s="1"/>
  <c r="BA29" i="2" s="1"/>
  <c r="AZ20" i="1"/>
  <c r="AZ27" i="1" s="1"/>
  <c r="AZ29" i="2" s="1"/>
  <c r="AY20" i="1"/>
  <c r="AY27" i="1" s="1"/>
  <c r="AY29" i="2" s="1"/>
  <c r="AX20" i="1"/>
  <c r="AX27" i="1" s="1"/>
  <c r="AX29" i="2" s="1"/>
  <c r="AW20" i="1"/>
  <c r="AW27" i="1" s="1"/>
  <c r="AW29" i="2" s="1"/>
  <c r="AV20" i="1"/>
  <c r="AV27" i="1" s="1"/>
  <c r="AV29" i="2" s="1"/>
  <c r="AU20" i="1"/>
  <c r="AU27" i="1" s="1"/>
  <c r="AU29" i="2" s="1"/>
  <c r="AT20" i="1"/>
  <c r="AT27" i="1" s="1"/>
  <c r="AT29" i="2" s="1"/>
  <c r="AS20" i="1"/>
  <c r="AS27" i="1" s="1"/>
  <c r="AS29" i="2" s="1"/>
  <c r="AR20" i="1"/>
  <c r="AR27" i="1" s="1"/>
  <c r="AR29" i="2" s="1"/>
  <c r="AQ20" i="1"/>
  <c r="AQ27" i="1" s="1"/>
  <c r="AQ29" i="2" s="1"/>
  <c r="AP20" i="1"/>
  <c r="AP27" i="1" s="1"/>
  <c r="AP29" i="2" s="1"/>
  <c r="AO20" i="1"/>
  <c r="AO27" i="1" s="1"/>
  <c r="AO29" i="2" s="1"/>
  <c r="AN20" i="1"/>
  <c r="AN27" i="1" s="1"/>
  <c r="AN29" i="2" s="1"/>
  <c r="AM20" i="1"/>
  <c r="AM27" i="1" s="1"/>
  <c r="AM29" i="2" s="1"/>
  <c r="AL20" i="1"/>
  <c r="AL27" i="1" s="1"/>
  <c r="AL29" i="2" s="1"/>
  <c r="AK20" i="1"/>
  <c r="AK27" i="1" s="1"/>
  <c r="AK29" i="2" s="1"/>
  <c r="AJ20" i="1"/>
  <c r="AJ27" i="1" s="1"/>
  <c r="AJ29" i="2" s="1"/>
  <c r="AI20" i="1"/>
  <c r="AI27" i="1" s="1"/>
  <c r="AI29" i="2" s="1"/>
  <c r="AH20" i="1"/>
  <c r="AH27" i="1" s="1"/>
  <c r="AH29" i="2" s="1"/>
  <c r="AG20" i="1"/>
  <c r="AG27" i="1" s="1"/>
  <c r="AG29" i="2" s="1"/>
  <c r="AF20" i="1"/>
  <c r="AF27" i="1" s="1"/>
  <c r="AF29" i="2" s="1"/>
  <c r="AE20" i="1"/>
  <c r="AE27" i="1" s="1"/>
  <c r="AE29" i="2" s="1"/>
  <c r="AD20" i="1"/>
  <c r="AD27" i="1" s="1"/>
  <c r="AD29" i="2" s="1"/>
  <c r="AC20" i="1"/>
  <c r="AC27" i="1" s="1"/>
  <c r="AC29" i="2" s="1"/>
  <c r="AB20" i="1"/>
  <c r="AB27" i="1" s="1"/>
  <c r="AB29" i="2" s="1"/>
  <c r="AA20" i="1"/>
  <c r="AA27" i="1" s="1"/>
  <c r="AA29" i="2" s="1"/>
  <c r="Z20" i="1"/>
  <c r="Z27" i="1" s="1"/>
  <c r="Z29" i="2" s="1"/>
  <c r="Y20" i="1"/>
  <c r="Y27" i="1" s="1"/>
  <c r="Y29" i="2" s="1"/>
  <c r="X20" i="1"/>
  <c r="X27" i="1" s="1"/>
  <c r="X29" i="2" s="1"/>
  <c r="W20" i="1"/>
  <c r="W27" i="1" s="1"/>
  <c r="W29" i="2" s="1"/>
  <c r="V20" i="1"/>
  <c r="V27" i="1" s="1"/>
  <c r="V29" i="2" s="1"/>
  <c r="U20" i="1"/>
  <c r="U27" i="1" s="1"/>
  <c r="U29" i="2" s="1"/>
  <c r="T20" i="1"/>
  <c r="T27" i="1" s="1"/>
  <c r="T29" i="2" s="1"/>
  <c r="S20" i="1"/>
  <c r="S27" i="1" s="1"/>
  <c r="S29" i="2" s="1"/>
  <c r="R20" i="1"/>
  <c r="R27" i="1" s="1"/>
  <c r="R29" i="2" s="1"/>
  <c r="Q20" i="1"/>
  <c r="Q27" i="1" s="1"/>
  <c r="Q29" i="2" s="1"/>
  <c r="P20" i="1"/>
  <c r="P27" i="1" s="1"/>
  <c r="P29" i="2" s="1"/>
  <c r="O20" i="1"/>
  <c r="O27" i="1" s="1"/>
  <c r="O29" i="2" s="1"/>
  <c r="N20" i="1"/>
  <c r="N27" i="1" s="1"/>
  <c r="N29" i="2" s="1"/>
  <c r="M20" i="1"/>
  <c r="M27" i="1" s="1"/>
  <c r="M29" i="2" s="1"/>
  <c r="L20" i="1"/>
  <c r="L27" i="1" s="1"/>
  <c r="L29" i="2" s="1"/>
  <c r="K20" i="1"/>
  <c r="K27" i="1" s="1"/>
  <c r="K29" i="2" s="1"/>
  <c r="J20" i="1"/>
  <c r="J27" i="1" s="1"/>
  <c r="J29" i="2" s="1"/>
  <c r="I20" i="1"/>
  <c r="I27" i="1" s="1"/>
  <c r="I29" i="2" s="1"/>
  <c r="H20" i="1"/>
  <c r="H27" i="1" s="1"/>
  <c r="H29" i="2" s="1"/>
  <c r="G20" i="1"/>
  <c r="G27" i="1" s="1"/>
  <c r="G29" i="2" s="1"/>
  <c r="F20" i="1"/>
  <c r="F27" i="1" s="1"/>
  <c r="F29" i="2" s="1"/>
  <c r="E20" i="1"/>
  <c r="E27" i="1" s="1"/>
  <c r="E29" i="2" s="1"/>
  <c r="D20" i="1"/>
  <c r="D27" i="1" s="1"/>
  <c r="D29" i="2" s="1"/>
  <c r="C20" i="1"/>
  <c r="C27" i="1" s="1"/>
  <c r="C29" i="2" s="1"/>
  <c r="BB19" i="1"/>
  <c r="BB26" i="1" s="1"/>
  <c r="BB24" i="2" s="1"/>
  <c r="BN73" i="3" s="1"/>
  <c r="BA19" i="1"/>
  <c r="BA26" i="1" s="1"/>
  <c r="BA24" i="2" s="1"/>
  <c r="BM73" i="3" s="1"/>
  <c r="AZ19" i="1"/>
  <c r="AZ26" i="1" s="1"/>
  <c r="AZ24" i="2" s="1"/>
  <c r="BL73" i="3" s="1"/>
  <c r="AY19" i="1"/>
  <c r="AY26" i="1" s="1"/>
  <c r="AY24" i="2" s="1"/>
  <c r="BK73" i="3" s="1"/>
  <c r="AX19" i="1"/>
  <c r="AX26" i="1" s="1"/>
  <c r="AX24" i="2" s="1"/>
  <c r="BJ73" i="3" s="1"/>
  <c r="AW19" i="1"/>
  <c r="AW26" i="1" s="1"/>
  <c r="AW24" i="2" s="1"/>
  <c r="BI73" i="3" s="1"/>
  <c r="AV19" i="1"/>
  <c r="AV26" i="1" s="1"/>
  <c r="AV24" i="2" s="1"/>
  <c r="BH73" i="3" s="1"/>
  <c r="AU19" i="1"/>
  <c r="AU26" i="1" s="1"/>
  <c r="AU24" i="2" s="1"/>
  <c r="BG73" i="3" s="1"/>
  <c r="AT19" i="1"/>
  <c r="AT26" i="1" s="1"/>
  <c r="AT24" i="2" s="1"/>
  <c r="BF73" i="3" s="1"/>
  <c r="AS19" i="1"/>
  <c r="AS26" i="1" s="1"/>
  <c r="AS24" i="2" s="1"/>
  <c r="BE73" i="3" s="1"/>
  <c r="AR19" i="1"/>
  <c r="AR26" i="1" s="1"/>
  <c r="AR24" i="2" s="1"/>
  <c r="BD73" i="3" s="1"/>
  <c r="AQ19" i="1"/>
  <c r="AQ26" i="1" s="1"/>
  <c r="AQ24" i="2" s="1"/>
  <c r="BC73" i="3" s="1"/>
  <c r="AP19" i="1"/>
  <c r="AP26" i="1" s="1"/>
  <c r="AP24" i="2" s="1"/>
  <c r="BB73" i="3" s="1"/>
  <c r="AO19" i="1"/>
  <c r="AO26" i="1" s="1"/>
  <c r="AO24" i="2" s="1"/>
  <c r="BA73" i="3" s="1"/>
  <c r="AN19" i="1"/>
  <c r="AN26" i="1" s="1"/>
  <c r="AN24" i="2" s="1"/>
  <c r="AZ73" i="3" s="1"/>
  <c r="AM19" i="1"/>
  <c r="AL19" i="1"/>
  <c r="AL26" i="1" s="1"/>
  <c r="AL24" i="2" s="1"/>
  <c r="AX73" i="3" s="1"/>
  <c r="AK19" i="1"/>
  <c r="AK26" i="1" s="1"/>
  <c r="AK24" i="2" s="1"/>
  <c r="AW73" i="3" s="1"/>
  <c r="AJ19" i="1"/>
  <c r="AJ26" i="1" s="1"/>
  <c r="AJ24" i="2" s="1"/>
  <c r="AV73" i="3" s="1"/>
  <c r="AI19" i="1"/>
  <c r="AI26" i="1" s="1"/>
  <c r="AI24" i="2" s="1"/>
  <c r="AU73" i="3" s="1"/>
  <c r="AH19" i="1"/>
  <c r="AH26" i="1" s="1"/>
  <c r="AH24" i="2" s="1"/>
  <c r="AT73" i="3" s="1"/>
  <c r="AG19" i="1"/>
  <c r="AG26" i="1" s="1"/>
  <c r="AG24" i="2" s="1"/>
  <c r="AS73" i="3" s="1"/>
  <c r="AF19" i="1"/>
  <c r="AF26" i="1" s="1"/>
  <c r="AF24" i="2" s="1"/>
  <c r="AR73" i="3" s="1"/>
  <c r="AE19" i="1"/>
  <c r="AE26" i="1" s="1"/>
  <c r="AE24" i="2" s="1"/>
  <c r="AQ73" i="3" s="1"/>
  <c r="AD19" i="1"/>
  <c r="AD26" i="1" s="1"/>
  <c r="AD24" i="2" s="1"/>
  <c r="AP73" i="3" s="1"/>
  <c r="AC19" i="1"/>
  <c r="AC26" i="1" s="1"/>
  <c r="AC24" i="2" s="1"/>
  <c r="AO73" i="3" s="1"/>
  <c r="AB19" i="1"/>
  <c r="AB26" i="1" s="1"/>
  <c r="AB24" i="2" s="1"/>
  <c r="AN73" i="3" s="1"/>
  <c r="AA19" i="1"/>
  <c r="AA26" i="1" s="1"/>
  <c r="AA24" i="2" s="1"/>
  <c r="AM73" i="3" s="1"/>
  <c r="Z19" i="1"/>
  <c r="Z26" i="1" s="1"/>
  <c r="Z24" i="2" s="1"/>
  <c r="AL73" i="3" s="1"/>
  <c r="Y19" i="1"/>
  <c r="Y26" i="1" s="1"/>
  <c r="Y24" i="2" s="1"/>
  <c r="AK73" i="3" s="1"/>
  <c r="X19" i="1"/>
  <c r="X26" i="1" s="1"/>
  <c r="X24" i="2" s="1"/>
  <c r="AJ73" i="3" s="1"/>
  <c r="W19" i="1"/>
  <c r="W26" i="1" s="1"/>
  <c r="W24" i="2" s="1"/>
  <c r="AI73" i="3" s="1"/>
  <c r="V19" i="1"/>
  <c r="V26" i="1" s="1"/>
  <c r="V24" i="2" s="1"/>
  <c r="AH73" i="3" s="1"/>
  <c r="U19" i="1"/>
  <c r="U26" i="1" s="1"/>
  <c r="U24" i="2" s="1"/>
  <c r="AG73" i="3" s="1"/>
  <c r="T19" i="1"/>
  <c r="T26" i="1" s="1"/>
  <c r="T24" i="2" s="1"/>
  <c r="AF73" i="3" s="1"/>
  <c r="S19" i="1"/>
  <c r="S26" i="1" s="1"/>
  <c r="S24" i="2" s="1"/>
  <c r="AE73" i="3" s="1"/>
  <c r="R19" i="1"/>
  <c r="R26" i="1" s="1"/>
  <c r="R24" i="2" s="1"/>
  <c r="AD73" i="3" s="1"/>
  <c r="Q19" i="1"/>
  <c r="Q26" i="1" s="1"/>
  <c r="Q24" i="2" s="1"/>
  <c r="AC73" i="3" s="1"/>
  <c r="P19" i="1"/>
  <c r="P26" i="1" s="1"/>
  <c r="P24" i="2" s="1"/>
  <c r="AB73" i="3" s="1"/>
  <c r="O19" i="1"/>
  <c r="O26" i="1" s="1"/>
  <c r="O24" i="2" s="1"/>
  <c r="AA73" i="3" s="1"/>
  <c r="N19" i="1"/>
  <c r="N26" i="1" s="1"/>
  <c r="N24" i="2" s="1"/>
  <c r="Z73" i="3" s="1"/>
  <c r="M19" i="1"/>
  <c r="M26" i="1" s="1"/>
  <c r="M24" i="2" s="1"/>
  <c r="Y73" i="3" s="1"/>
  <c r="L19" i="1"/>
  <c r="L26" i="1" s="1"/>
  <c r="L24" i="2" s="1"/>
  <c r="X73" i="3" s="1"/>
  <c r="K19" i="1"/>
  <c r="K26" i="1" s="1"/>
  <c r="K24" i="2" s="1"/>
  <c r="W73" i="3" s="1"/>
  <c r="J19" i="1"/>
  <c r="J26" i="1" s="1"/>
  <c r="J24" i="2" s="1"/>
  <c r="V73" i="3" s="1"/>
  <c r="I19" i="1"/>
  <c r="I26" i="1" s="1"/>
  <c r="I24" i="2" s="1"/>
  <c r="U73" i="3" s="1"/>
  <c r="H19" i="1"/>
  <c r="H26" i="1" s="1"/>
  <c r="H24" i="2" s="1"/>
  <c r="T73" i="3" s="1"/>
  <c r="G19" i="1"/>
  <c r="G26" i="1" s="1"/>
  <c r="G24" i="2" s="1"/>
  <c r="S73" i="3" s="1"/>
  <c r="F19" i="1"/>
  <c r="F26" i="1" s="1"/>
  <c r="F24" i="2" s="1"/>
  <c r="R73" i="3" s="1"/>
  <c r="E19" i="1"/>
  <c r="E26" i="1" s="1"/>
  <c r="E24" i="2" s="1"/>
  <c r="Q73" i="3" s="1"/>
  <c r="D19" i="1"/>
  <c r="D26" i="1" s="1"/>
  <c r="D24" i="2" s="1"/>
  <c r="P73" i="3" s="1"/>
  <c r="C19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B17" i="1"/>
  <c r="BB25" i="1" s="1"/>
  <c r="BB23" i="2" s="1"/>
  <c r="BN72" i="3" s="1"/>
  <c r="BA17" i="1"/>
  <c r="BA25" i="1" s="1"/>
  <c r="BA23" i="2" s="1"/>
  <c r="BM72" i="3" s="1"/>
  <c r="AZ17" i="1"/>
  <c r="AZ25" i="1" s="1"/>
  <c r="AZ23" i="2" s="1"/>
  <c r="BL72" i="3" s="1"/>
  <c r="AY17" i="1"/>
  <c r="AY25" i="1" s="1"/>
  <c r="AY23" i="2" s="1"/>
  <c r="BK72" i="3" s="1"/>
  <c r="AX17" i="1"/>
  <c r="AX25" i="1" s="1"/>
  <c r="AX23" i="2" s="1"/>
  <c r="BJ72" i="3" s="1"/>
  <c r="AW17" i="1"/>
  <c r="AV17" i="1"/>
  <c r="AV25" i="1" s="1"/>
  <c r="AV23" i="2" s="1"/>
  <c r="BH72" i="3" s="1"/>
  <c r="AU17" i="1"/>
  <c r="AU25" i="1" s="1"/>
  <c r="AU23" i="2" s="1"/>
  <c r="BG72" i="3" s="1"/>
  <c r="AT17" i="1"/>
  <c r="AT25" i="1" s="1"/>
  <c r="AT23" i="2" s="1"/>
  <c r="BF72" i="3" s="1"/>
  <c r="AS17" i="1"/>
  <c r="AS25" i="1" s="1"/>
  <c r="AS23" i="2" s="1"/>
  <c r="BE72" i="3" s="1"/>
  <c r="AR17" i="1"/>
  <c r="AR25" i="1" s="1"/>
  <c r="AR23" i="2" s="1"/>
  <c r="BD72" i="3" s="1"/>
  <c r="AQ17" i="1"/>
  <c r="AP17" i="1"/>
  <c r="AP25" i="1" s="1"/>
  <c r="AP23" i="2" s="1"/>
  <c r="BB72" i="3" s="1"/>
  <c r="AO17" i="1"/>
  <c r="AO25" i="1" s="1"/>
  <c r="AO23" i="2" s="1"/>
  <c r="BA72" i="3" s="1"/>
  <c r="AN17" i="1"/>
  <c r="AN25" i="1" s="1"/>
  <c r="AN23" i="2" s="1"/>
  <c r="AZ72" i="3" s="1"/>
  <c r="AM17" i="1"/>
  <c r="AM25" i="1" s="1"/>
  <c r="AM23" i="2" s="1"/>
  <c r="AY72" i="3" s="1"/>
  <c r="AL17" i="1"/>
  <c r="AL25" i="1" s="1"/>
  <c r="AL23" i="2" s="1"/>
  <c r="AX72" i="3" s="1"/>
  <c r="AK17" i="1"/>
  <c r="AJ17" i="1"/>
  <c r="AJ25" i="1" s="1"/>
  <c r="AJ23" i="2" s="1"/>
  <c r="AV72" i="3" s="1"/>
  <c r="AI17" i="1"/>
  <c r="AI25" i="1" s="1"/>
  <c r="AI23" i="2" s="1"/>
  <c r="AU72" i="3" s="1"/>
  <c r="AH17" i="1"/>
  <c r="AH25" i="1" s="1"/>
  <c r="AH23" i="2" s="1"/>
  <c r="AT72" i="3" s="1"/>
  <c r="AG17" i="1"/>
  <c r="AG25" i="1" s="1"/>
  <c r="AG23" i="2" s="1"/>
  <c r="AS72" i="3" s="1"/>
  <c r="AF17" i="1"/>
  <c r="AF25" i="1" s="1"/>
  <c r="AF23" i="2" s="1"/>
  <c r="AR72" i="3" s="1"/>
  <c r="AE17" i="1"/>
  <c r="AD17" i="1"/>
  <c r="AD25" i="1" s="1"/>
  <c r="AD23" i="2" s="1"/>
  <c r="AP72" i="3" s="1"/>
  <c r="AC17" i="1"/>
  <c r="AC25" i="1" s="1"/>
  <c r="AC23" i="2" s="1"/>
  <c r="AO72" i="3" s="1"/>
  <c r="AB17" i="1"/>
  <c r="AB25" i="1" s="1"/>
  <c r="AB23" i="2" s="1"/>
  <c r="AN72" i="3" s="1"/>
  <c r="AA17" i="1"/>
  <c r="AA25" i="1" s="1"/>
  <c r="AA23" i="2" s="1"/>
  <c r="AM72" i="3" s="1"/>
  <c r="Z17" i="1"/>
  <c r="Z25" i="1" s="1"/>
  <c r="Z23" i="2" s="1"/>
  <c r="AL72" i="3" s="1"/>
  <c r="Y17" i="1"/>
  <c r="X17" i="1"/>
  <c r="X25" i="1" s="1"/>
  <c r="X23" i="2" s="1"/>
  <c r="AJ72" i="3" s="1"/>
  <c r="W17" i="1"/>
  <c r="W25" i="1" s="1"/>
  <c r="W23" i="2" s="1"/>
  <c r="AI72" i="3" s="1"/>
  <c r="V17" i="1"/>
  <c r="V25" i="1" s="1"/>
  <c r="V23" i="2" s="1"/>
  <c r="AH72" i="3" s="1"/>
  <c r="U17" i="1"/>
  <c r="U25" i="1" s="1"/>
  <c r="U23" i="2" s="1"/>
  <c r="AG72" i="3" s="1"/>
  <c r="T17" i="1"/>
  <c r="T25" i="1" s="1"/>
  <c r="T23" i="2" s="1"/>
  <c r="AF72" i="3" s="1"/>
  <c r="S17" i="1"/>
  <c r="R17" i="1"/>
  <c r="R25" i="1" s="1"/>
  <c r="R23" i="2" s="1"/>
  <c r="AD72" i="3" s="1"/>
  <c r="Q17" i="1"/>
  <c r="Q25" i="1" s="1"/>
  <c r="Q23" i="2" s="1"/>
  <c r="AC72" i="3" s="1"/>
  <c r="P17" i="1"/>
  <c r="P25" i="1" s="1"/>
  <c r="P23" i="2" s="1"/>
  <c r="AB72" i="3" s="1"/>
  <c r="O17" i="1"/>
  <c r="O25" i="1" s="1"/>
  <c r="O23" i="2" s="1"/>
  <c r="AA72" i="3" s="1"/>
  <c r="N17" i="1"/>
  <c r="N25" i="1" s="1"/>
  <c r="N23" i="2" s="1"/>
  <c r="Z72" i="3" s="1"/>
  <c r="M17" i="1"/>
  <c r="L17" i="1"/>
  <c r="L25" i="1" s="1"/>
  <c r="L23" i="2" s="1"/>
  <c r="X72" i="3" s="1"/>
  <c r="K17" i="1"/>
  <c r="K25" i="1" s="1"/>
  <c r="K23" i="2" s="1"/>
  <c r="W72" i="3" s="1"/>
  <c r="J17" i="1"/>
  <c r="J25" i="1" s="1"/>
  <c r="J23" i="2" s="1"/>
  <c r="V72" i="3" s="1"/>
  <c r="I17" i="1"/>
  <c r="I25" i="1" s="1"/>
  <c r="I23" i="2" s="1"/>
  <c r="U72" i="3" s="1"/>
  <c r="H17" i="1"/>
  <c r="H25" i="1" s="1"/>
  <c r="H23" i="2" s="1"/>
  <c r="T72" i="3" s="1"/>
  <c r="G17" i="1"/>
  <c r="F17" i="1"/>
  <c r="F25" i="1" s="1"/>
  <c r="F23" i="2" s="1"/>
  <c r="R72" i="3" s="1"/>
  <c r="E17" i="1"/>
  <c r="E25" i="1" s="1"/>
  <c r="E23" i="2" s="1"/>
  <c r="Q72" i="3" s="1"/>
  <c r="D17" i="1"/>
  <c r="D25" i="1" s="1"/>
  <c r="D23" i="2" s="1"/>
  <c r="P72" i="3" s="1"/>
  <c r="C17" i="1"/>
  <c r="C25" i="1" s="1"/>
  <c r="C23" i="2" s="1"/>
  <c r="O72" i="3" s="1"/>
  <c r="BB16" i="1"/>
  <c r="BB24" i="1" s="1"/>
  <c r="BB22" i="2" s="1"/>
  <c r="BN71" i="3" s="1"/>
  <c r="BA16" i="1"/>
  <c r="AZ16" i="1"/>
  <c r="AZ24" i="1" s="1"/>
  <c r="AZ22" i="2" s="1"/>
  <c r="BL71" i="3" s="1"/>
  <c r="AY16" i="1"/>
  <c r="AY24" i="1" s="1"/>
  <c r="AY22" i="2" s="1"/>
  <c r="BK71" i="3" s="1"/>
  <c r="AX16" i="1"/>
  <c r="AX24" i="1" s="1"/>
  <c r="AX22" i="2" s="1"/>
  <c r="BJ71" i="3" s="1"/>
  <c r="AW16" i="1"/>
  <c r="AW24" i="1" s="1"/>
  <c r="AW22" i="2" s="1"/>
  <c r="BI71" i="3" s="1"/>
  <c r="AV16" i="1"/>
  <c r="AV24" i="1" s="1"/>
  <c r="AV22" i="2" s="1"/>
  <c r="BH71" i="3" s="1"/>
  <c r="AU16" i="1"/>
  <c r="AT16" i="1"/>
  <c r="AT24" i="1" s="1"/>
  <c r="AT22" i="2" s="1"/>
  <c r="BF71" i="3" s="1"/>
  <c r="AS16" i="1"/>
  <c r="AS24" i="1" s="1"/>
  <c r="AS22" i="2" s="1"/>
  <c r="BE71" i="3" s="1"/>
  <c r="AR16" i="1"/>
  <c r="AR24" i="1" s="1"/>
  <c r="AR22" i="2" s="1"/>
  <c r="BD71" i="3" s="1"/>
  <c r="AQ16" i="1"/>
  <c r="AQ24" i="1" s="1"/>
  <c r="AQ22" i="2" s="1"/>
  <c r="BC71" i="3" s="1"/>
  <c r="AP16" i="1"/>
  <c r="AP24" i="1" s="1"/>
  <c r="AP22" i="2" s="1"/>
  <c r="BB71" i="3" s="1"/>
  <c r="AO16" i="1"/>
  <c r="AN16" i="1"/>
  <c r="AN24" i="1" s="1"/>
  <c r="AN22" i="2" s="1"/>
  <c r="AZ71" i="3" s="1"/>
  <c r="AM16" i="1"/>
  <c r="AM24" i="1" s="1"/>
  <c r="AM22" i="2" s="1"/>
  <c r="AY71" i="3" s="1"/>
  <c r="AL16" i="1"/>
  <c r="AL24" i="1" s="1"/>
  <c r="AL22" i="2" s="1"/>
  <c r="AX71" i="3" s="1"/>
  <c r="AK16" i="1"/>
  <c r="AK24" i="1" s="1"/>
  <c r="AK22" i="2" s="1"/>
  <c r="AW71" i="3" s="1"/>
  <c r="AJ16" i="1"/>
  <c r="AJ24" i="1" s="1"/>
  <c r="AJ22" i="2" s="1"/>
  <c r="AV71" i="3" s="1"/>
  <c r="AI16" i="1"/>
  <c r="AH16" i="1"/>
  <c r="AH24" i="1" s="1"/>
  <c r="AH22" i="2" s="1"/>
  <c r="AT71" i="3" s="1"/>
  <c r="AG16" i="1"/>
  <c r="AG24" i="1" s="1"/>
  <c r="AG22" i="2" s="1"/>
  <c r="AS71" i="3" s="1"/>
  <c r="AF16" i="1"/>
  <c r="AF24" i="1" s="1"/>
  <c r="AF22" i="2" s="1"/>
  <c r="AR71" i="3" s="1"/>
  <c r="AE16" i="1"/>
  <c r="AE24" i="1" s="1"/>
  <c r="AE22" i="2" s="1"/>
  <c r="AQ71" i="3" s="1"/>
  <c r="AD16" i="1"/>
  <c r="AD24" i="1" s="1"/>
  <c r="AD22" i="2" s="1"/>
  <c r="AP71" i="3" s="1"/>
  <c r="AC16" i="1"/>
  <c r="AB16" i="1"/>
  <c r="AB24" i="1" s="1"/>
  <c r="AB22" i="2" s="1"/>
  <c r="AN71" i="3" s="1"/>
  <c r="AA16" i="1"/>
  <c r="AA24" i="1" s="1"/>
  <c r="AA22" i="2" s="1"/>
  <c r="AM71" i="3" s="1"/>
  <c r="Z16" i="1"/>
  <c r="Z24" i="1" s="1"/>
  <c r="Z22" i="2" s="1"/>
  <c r="AL71" i="3" s="1"/>
  <c r="Y16" i="1"/>
  <c r="Y24" i="1" s="1"/>
  <c r="Y22" i="2" s="1"/>
  <c r="AK71" i="3" s="1"/>
  <c r="X16" i="1"/>
  <c r="X24" i="1" s="1"/>
  <c r="X22" i="2" s="1"/>
  <c r="AJ71" i="3" s="1"/>
  <c r="W16" i="1"/>
  <c r="V16" i="1"/>
  <c r="V24" i="1" s="1"/>
  <c r="V22" i="2" s="1"/>
  <c r="AH71" i="3" s="1"/>
  <c r="U16" i="1"/>
  <c r="U24" i="1" s="1"/>
  <c r="U22" i="2" s="1"/>
  <c r="AG71" i="3" s="1"/>
  <c r="T16" i="1"/>
  <c r="T24" i="1" s="1"/>
  <c r="T22" i="2" s="1"/>
  <c r="AF71" i="3" s="1"/>
  <c r="S16" i="1"/>
  <c r="S24" i="1" s="1"/>
  <c r="S22" i="2" s="1"/>
  <c r="AE71" i="3" s="1"/>
  <c r="R16" i="1"/>
  <c r="R24" i="1" s="1"/>
  <c r="R22" i="2" s="1"/>
  <c r="AD71" i="3" s="1"/>
  <c r="Q16" i="1"/>
  <c r="P16" i="1"/>
  <c r="P24" i="1" s="1"/>
  <c r="P22" i="2" s="1"/>
  <c r="AB71" i="3" s="1"/>
  <c r="O16" i="1"/>
  <c r="O24" i="1" s="1"/>
  <c r="O22" i="2" s="1"/>
  <c r="AA71" i="3" s="1"/>
  <c r="N16" i="1"/>
  <c r="N24" i="1" s="1"/>
  <c r="N22" i="2" s="1"/>
  <c r="Z71" i="3" s="1"/>
  <c r="M16" i="1"/>
  <c r="M24" i="1" s="1"/>
  <c r="M22" i="2" s="1"/>
  <c r="Y71" i="3" s="1"/>
  <c r="L16" i="1"/>
  <c r="L24" i="1" s="1"/>
  <c r="L22" i="2" s="1"/>
  <c r="X71" i="3" s="1"/>
  <c r="K16" i="1"/>
  <c r="J16" i="1"/>
  <c r="J24" i="1" s="1"/>
  <c r="J22" i="2" s="1"/>
  <c r="V71" i="3" s="1"/>
  <c r="I16" i="1"/>
  <c r="I24" i="1" s="1"/>
  <c r="I22" i="2" s="1"/>
  <c r="U71" i="3" s="1"/>
  <c r="H16" i="1"/>
  <c r="H24" i="1" s="1"/>
  <c r="H22" i="2" s="1"/>
  <c r="T71" i="3" s="1"/>
  <c r="G16" i="1"/>
  <c r="G24" i="1" s="1"/>
  <c r="G22" i="2" s="1"/>
  <c r="S71" i="3" s="1"/>
  <c r="F16" i="1"/>
  <c r="F24" i="1" s="1"/>
  <c r="F22" i="2" s="1"/>
  <c r="R71" i="3" s="1"/>
  <c r="E16" i="1"/>
  <c r="D16" i="1"/>
  <c r="D24" i="1" s="1"/>
  <c r="D22" i="2" s="1"/>
  <c r="P71" i="3" s="1"/>
  <c r="C16" i="1"/>
  <c r="C24" i="1" s="1"/>
  <c r="C22" i="2" s="1"/>
  <c r="O71" i="3" s="1"/>
  <c r="BB15" i="1"/>
  <c r="BB23" i="1" s="1"/>
  <c r="BB21" i="2" s="1"/>
  <c r="BA15" i="1"/>
  <c r="BA23" i="1" s="1"/>
  <c r="BA21" i="2" s="1"/>
  <c r="AZ15" i="1"/>
  <c r="AZ23" i="1" s="1"/>
  <c r="AZ21" i="2" s="1"/>
  <c r="AY15" i="1"/>
  <c r="AX15" i="1"/>
  <c r="AX23" i="1" s="1"/>
  <c r="AX21" i="2" s="1"/>
  <c r="AW15" i="1"/>
  <c r="AW23" i="1" s="1"/>
  <c r="AW21" i="2" s="1"/>
  <c r="AV15" i="1"/>
  <c r="AV23" i="1" s="1"/>
  <c r="AV21" i="2" s="1"/>
  <c r="AU15" i="1"/>
  <c r="AU23" i="1" s="1"/>
  <c r="AU21" i="2" s="1"/>
  <c r="AT15" i="1"/>
  <c r="AT23" i="1" s="1"/>
  <c r="AT21" i="2" s="1"/>
  <c r="AS15" i="1"/>
  <c r="AR15" i="1"/>
  <c r="AR23" i="1" s="1"/>
  <c r="AR21" i="2" s="1"/>
  <c r="AQ15" i="1"/>
  <c r="AQ23" i="1" s="1"/>
  <c r="AQ21" i="2" s="1"/>
  <c r="AP15" i="1"/>
  <c r="AP23" i="1" s="1"/>
  <c r="AP21" i="2" s="1"/>
  <c r="AO15" i="1"/>
  <c r="AO23" i="1" s="1"/>
  <c r="AO21" i="2" s="1"/>
  <c r="AN15" i="1"/>
  <c r="AN23" i="1" s="1"/>
  <c r="AN21" i="2" s="1"/>
  <c r="AM15" i="1"/>
  <c r="AL15" i="1"/>
  <c r="AL23" i="1" s="1"/>
  <c r="AL21" i="2" s="1"/>
  <c r="AK15" i="1"/>
  <c r="AK23" i="1" s="1"/>
  <c r="AK21" i="2" s="1"/>
  <c r="AJ15" i="1"/>
  <c r="AJ23" i="1" s="1"/>
  <c r="AJ21" i="2" s="1"/>
  <c r="AI15" i="1"/>
  <c r="AI23" i="1" s="1"/>
  <c r="AI21" i="2" s="1"/>
  <c r="AH15" i="1"/>
  <c r="AH23" i="1" s="1"/>
  <c r="AH21" i="2" s="1"/>
  <c r="AG15" i="1"/>
  <c r="AF15" i="1"/>
  <c r="AF23" i="1" s="1"/>
  <c r="AF21" i="2" s="1"/>
  <c r="AE15" i="1"/>
  <c r="AE23" i="1" s="1"/>
  <c r="AE21" i="2" s="1"/>
  <c r="AD15" i="1"/>
  <c r="AD23" i="1" s="1"/>
  <c r="AD21" i="2" s="1"/>
  <c r="AC15" i="1"/>
  <c r="AC23" i="1" s="1"/>
  <c r="AC21" i="2" s="1"/>
  <c r="AB15" i="1"/>
  <c r="AB23" i="1" s="1"/>
  <c r="AB21" i="2" s="1"/>
  <c r="AA15" i="1"/>
  <c r="Z15" i="1"/>
  <c r="Z23" i="1" s="1"/>
  <c r="Z21" i="2" s="1"/>
  <c r="Y15" i="1"/>
  <c r="Y23" i="1" s="1"/>
  <c r="Y21" i="2" s="1"/>
  <c r="X15" i="1"/>
  <c r="X23" i="1" s="1"/>
  <c r="X21" i="2" s="1"/>
  <c r="W15" i="1"/>
  <c r="W23" i="1" s="1"/>
  <c r="W21" i="2" s="1"/>
  <c r="V15" i="1"/>
  <c r="V23" i="1" s="1"/>
  <c r="V21" i="2" s="1"/>
  <c r="U15" i="1"/>
  <c r="T15" i="1"/>
  <c r="T23" i="1" s="1"/>
  <c r="T21" i="2" s="1"/>
  <c r="S15" i="1"/>
  <c r="S23" i="1" s="1"/>
  <c r="S21" i="2" s="1"/>
  <c r="R15" i="1"/>
  <c r="R23" i="1" s="1"/>
  <c r="R21" i="2" s="1"/>
  <c r="Q15" i="1"/>
  <c r="Q23" i="1" s="1"/>
  <c r="Q21" i="2" s="1"/>
  <c r="P15" i="1"/>
  <c r="P23" i="1" s="1"/>
  <c r="P21" i="2" s="1"/>
  <c r="O15" i="1"/>
  <c r="N15" i="1"/>
  <c r="N23" i="1" s="1"/>
  <c r="N21" i="2" s="1"/>
  <c r="M15" i="1"/>
  <c r="M23" i="1" s="1"/>
  <c r="M21" i="2" s="1"/>
  <c r="L15" i="1"/>
  <c r="L23" i="1" s="1"/>
  <c r="L21" i="2" s="1"/>
  <c r="K15" i="1"/>
  <c r="K23" i="1" s="1"/>
  <c r="K21" i="2" s="1"/>
  <c r="J15" i="1"/>
  <c r="J23" i="1" s="1"/>
  <c r="J21" i="2" s="1"/>
  <c r="I15" i="1"/>
  <c r="H15" i="1"/>
  <c r="H23" i="1" s="1"/>
  <c r="H21" i="2" s="1"/>
  <c r="G15" i="1"/>
  <c r="G23" i="1" s="1"/>
  <c r="G21" i="2" s="1"/>
  <c r="F15" i="1"/>
  <c r="F23" i="1" s="1"/>
  <c r="F21" i="2" s="1"/>
  <c r="E15" i="1"/>
  <c r="E23" i="1" s="1"/>
  <c r="E21" i="2" s="1"/>
  <c r="D15" i="1"/>
  <c r="D23" i="1" s="1"/>
  <c r="D21" i="2" s="1"/>
  <c r="C15" i="1"/>
  <c r="Y70" i="3" l="1"/>
  <c r="M20" i="2"/>
  <c r="Y69" i="3" s="1"/>
  <c r="BC70" i="3"/>
  <c r="AQ20" i="2"/>
  <c r="BC69" i="3" s="1"/>
  <c r="AL70" i="3"/>
  <c r="Z20" i="2"/>
  <c r="AL69" i="3" s="1"/>
  <c r="Y82" i="3"/>
  <c r="Y81" i="3" s="1"/>
  <c r="M28" i="2"/>
  <c r="AK82" i="3"/>
  <c r="AK81" i="3" s="1"/>
  <c r="Y28" i="2"/>
  <c r="AQ82" i="3"/>
  <c r="AQ81" i="3" s="1"/>
  <c r="AE28" i="2"/>
  <c r="BI82" i="3"/>
  <c r="BI81" i="3" s="1"/>
  <c r="AW28" i="2"/>
  <c r="AA70" i="3"/>
  <c r="O20" i="2"/>
  <c r="AA69" i="3" s="1"/>
  <c r="P70" i="3"/>
  <c r="D20" i="2"/>
  <c r="P69" i="3" s="1"/>
  <c r="V70" i="3"/>
  <c r="J20" i="2"/>
  <c r="V69" i="3" s="1"/>
  <c r="AB70" i="3"/>
  <c r="P20" i="2"/>
  <c r="AB69" i="3" s="1"/>
  <c r="AH70" i="3"/>
  <c r="V20" i="2"/>
  <c r="AH69" i="3" s="1"/>
  <c r="AN70" i="3"/>
  <c r="AB20" i="2"/>
  <c r="AN69" i="3" s="1"/>
  <c r="AT70" i="3"/>
  <c r="AH20" i="2"/>
  <c r="AT69" i="3" s="1"/>
  <c r="AZ70" i="3"/>
  <c r="AN20" i="2"/>
  <c r="AZ69" i="3" s="1"/>
  <c r="BF70" i="3"/>
  <c r="AT20" i="2"/>
  <c r="BF69" i="3" s="1"/>
  <c r="BL70" i="3"/>
  <c r="AZ20" i="2"/>
  <c r="BL69" i="3" s="1"/>
  <c r="T82" i="3"/>
  <c r="T81" i="3" s="1"/>
  <c r="H28" i="2"/>
  <c r="Z82" i="3"/>
  <c r="Z81" i="3" s="1"/>
  <c r="N28" i="2"/>
  <c r="AF82" i="3"/>
  <c r="AF81" i="3" s="1"/>
  <c r="T28" i="2"/>
  <c r="AL82" i="3"/>
  <c r="AL81" i="3" s="1"/>
  <c r="Z28" i="2"/>
  <c r="AR82" i="3"/>
  <c r="AR81" i="3" s="1"/>
  <c r="AF28" i="2"/>
  <c r="AX82" i="3"/>
  <c r="AX81" i="3" s="1"/>
  <c r="AL28" i="2"/>
  <c r="BD82" i="3"/>
  <c r="BD81" i="3" s="1"/>
  <c r="AR28" i="2"/>
  <c r="BJ82" i="3"/>
  <c r="BJ81" i="3" s="1"/>
  <c r="AX28" i="2"/>
  <c r="AG70" i="3"/>
  <c r="U20" i="2"/>
  <c r="AG69" i="3" s="1"/>
  <c r="AE70" i="3"/>
  <c r="S20" i="2"/>
  <c r="AE69" i="3" s="1"/>
  <c r="T70" i="3"/>
  <c r="H20" i="2"/>
  <c r="T69" i="3" s="1"/>
  <c r="AR70" i="3"/>
  <c r="AF20" i="2"/>
  <c r="AR69" i="3" s="1"/>
  <c r="BJ70" i="3"/>
  <c r="AX20" i="2"/>
  <c r="BJ69" i="3" s="1"/>
  <c r="S82" i="3"/>
  <c r="S81" i="3" s="1"/>
  <c r="G28" i="2"/>
  <c r="AE82" i="3"/>
  <c r="AE81" i="3" s="1"/>
  <c r="S28" i="2"/>
  <c r="AW82" i="3"/>
  <c r="AW81" i="3" s="1"/>
  <c r="AK28" i="2"/>
  <c r="BC82" i="3"/>
  <c r="BC81" i="3" s="1"/>
  <c r="AQ28" i="2"/>
  <c r="BK70" i="3"/>
  <c r="AY20" i="2"/>
  <c r="BK69" i="3" s="1"/>
  <c r="Q70" i="3"/>
  <c r="E20" i="2"/>
  <c r="Q69" i="3" s="1"/>
  <c r="W70" i="3"/>
  <c r="K20" i="2"/>
  <c r="W69" i="3" s="1"/>
  <c r="AC70" i="3"/>
  <c r="Q20" i="2"/>
  <c r="AC69" i="3" s="1"/>
  <c r="AI70" i="3"/>
  <c r="W20" i="2"/>
  <c r="AI69" i="3" s="1"/>
  <c r="AO70" i="3"/>
  <c r="AC20" i="2"/>
  <c r="AO69" i="3" s="1"/>
  <c r="AU70" i="3"/>
  <c r="AI20" i="2"/>
  <c r="AU69" i="3" s="1"/>
  <c r="BA70" i="3"/>
  <c r="AO20" i="2"/>
  <c r="BA69" i="3" s="1"/>
  <c r="BG70" i="3"/>
  <c r="AU20" i="2"/>
  <c r="BG69" i="3" s="1"/>
  <c r="BM70" i="3"/>
  <c r="BA20" i="2"/>
  <c r="BM69" i="3" s="1"/>
  <c r="O82" i="3"/>
  <c r="O81" i="3" s="1"/>
  <c r="C28" i="2"/>
  <c r="U82" i="3"/>
  <c r="U81" i="3" s="1"/>
  <c r="I28" i="2"/>
  <c r="AA82" i="3"/>
  <c r="AA81" i="3" s="1"/>
  <c r="O28" i="2"/>
  <c r="AG82" i="3"/>
  <c r="AG81" i="3" s="1"/>
  <c r="U28" i="2"/>
  <c r="AM82" i="3"/>
  <c r="AM81" i="3" s="1"/>
  <c r="AA28" i="2"/>
  <c r="AS82" i="3"/>
  <c r="AS81" i="3" s="1"/>
  <c r="AG28" i="2"/>
  <c r="AY82" i="3"/>
  <c r="AY81" i="3" s="1"/>
  <c r="AM28" i="2"/>
  <c r="BE82" i="3"/>
  <c r="BE81" i="3" s="1"/>
  <c r="AS28" i="2"/>
  <c r="BK82" i="3"/>
  <c r="BK81" i="3" s="1"/>
  <c r="AY28" i="2"/>
  <c r="AM70" i="3"/>
  <c r="AA20" i="2"/>
  <c r="AM69" i="3" s="1"/>
  <c r="AW70" i="3"/>
  <c r="AK20" i="2"/>
  <c r="AW69" i="3" s="1"/>
  <c r="Z70" i="3"/>
  <c r="N20" i="2"/>
  <c r="Z69" i="3" s="1"/>
  <c r="AX70" i="3"/>
  <c r="AL20" i="2"/>
  <c r="AX69" i="3" s="1"/>
  <c r="BD70" i="3"/>
  <c r="AR20" i="2"/>
  <c r="BD69" i="3" s="1"/>
  <c r="R70" i="3"/>
  <c r="F20" i="2"/>
  <c r="R69" i="3" s="1"/>
  <c r="X70" i="3"/>
  <c r="L20" i="2"/>
  <c r="X69" i="3" s="1"/>
  <c r="AD70" i="3"/>
  <c r="R20" i="2"/>
  <c r="AD69" i="3" s="1"/>
  <c r="AJ70" i="3"/>
  <c r="X20" i="2"/>
  <c r="AJ69" i="3" s="1"/>
  <c r="AP70" i="3"/>
  <c r="AD20" i="2"/>
  <c r="AP69" i="3" s="1"/>
  <c r="AV70" i="3"/>
  <c r="AJ20" i="2"/>
  <c r="AV69" i="3" s="1"/>
  <c r="BB70" i="3"/>
  <c r="AP20" i="2"/>
  <c r="BB69" i="3" s="1"/>
  <c r="BH70" i="3"/>
  <c r="AV20" i="2"/>
  <c r="BH69" i="3" s="1"/>
  <c r="BN70" i="3"/>
  <c r="BB20" i="2"/>
  <c r="BN69" i="3" s="1"/>
  <c r="P82" i="3"/>
  <c r="P81" i="3" s="1"/>
  <c r="D28" i="2"/>
  <c r="V82" i="3"/>
  <c r="V81" i="3" s="1"/>
  <c r="J28" i="2"/>
  <c r="AB82" i="3"/>
  <c r="AB81" i="3" s="1"/>
  <c r="P28" i="2"/>
  <c r="AH82" i="3"/>
  <c r="AH81" i="3" s="1"/>
  <c r="V28" i="2"/>
  <c r="AN82" i="3"/>
  <c r="AN81" i="3" s="1"/>
  <c r="AB28" i="2"/>
  <c r="AT82" i="3"/>
  <c r="AT81" i="3" s="1"/>
  <c r="AH28" i="2"/>
  <c r="AZ82" i="3"/>
  <c r="AZ81" i="3" s="1"/>
  <c r="AN28" i="2"/>
  <c r="BF82" i="3"/>
  <c r="BF81" i="3" s="1"/>
  <c r="AT28" i="2"/>
  <c r="BL82" i="3"/>
  <c r="BL81" i="3" s="1"/>
  <c r="AZ28" i="2"/>
  <c r="AS70" i="3"/>
  <c r="AG20" i="2"/>
  <c r="AS69" i="3" s="1"/>
  <c r="AK70" i="3"/>
  <c r="Y20" i="2"/>
  <c r="AK69" i="3" s="1"/>
  <c r="BI70" i="3"/>
  <c r="AW20" i="2"/>
  <c r="BI69" i="3" s="1"/>
  <c r="Q82" i="3"/>
  <c r="Q81" i="3" s="1"/>
  <c r="E28" i="2"/>
  <c r="W82" i="3"/>
  <c r="W81" i="3" s="1"/>
  <c r="K28" i="2"/>
  <c r="AC82" i="3"/>
  <c r="AC81" i="3" s="1"/>
  <c r="Q28" i="2"/>
  <c r="AI82" i="3"/>
  <c r="AI81" i="3" s="1"/>
  <c r="W28" i="2"/>
  <c r="AO82" i="3"/>
  <c r="AO81" i="3" s="1"/>
  <c r="AC28" i="2"/>
  <c r="AU82" i="3"/>
  <c r="AU81" i="3" s="1"/>
  <c r="AI28" i="2"/>
  <c r="BA82" i="3"/>
  <c r="BA81" i="3" s="1"/>
  <c r="AO28" i="2"/>
  <c r="BG82" i="3"/>
  <c r="BG81" i="3" s="1"/>
  <c r="AU28" i="2"/>
  <c r="BM82" i="3"/>
  <c r="BM81" i="3" s="1"/>
  <c r="BA28" i="2"/>
  <c r="O70" i="3"/>
  <c r="C20" i="2"/>
  <c r="O69" i="3" s="1"/>
  <c r="AY70" i="3"/>
  <c r="AM20" i="2"/>
  <c r="AY69" i="3" s="1"/>
  <c r="S70" i="3"/>
  <c r="G20" i="2"/>
  <c r="S69" i="3" s="1"/>
  <c r="AQ70" i="3"/>
  <c r="AE20" i="2"/>
  <c r="AQ69" i="3" s="1"/>
  <c r="AF70" i="3"/>
  <c r="T20" i="2"/>
  <c r="AF69" i="3" s="1"/>
  <c r="R82" i="3"/>
  <c r="R81" i="3" s="1"/>
  <c r="F28" i="2"/>
  <c r="X82" i="3"/>
  <c r="X81" i="3" s="1"/>
  <c r="L28" i="2"/>
  <c r="AD82" i="3"/>
  <c r="AD81" i="3" s="1"/>
  <c r="R28" i="2"/>
  <c r="AJ82" i="3"/>
  <c r="AJ81" i="3" s="1"/>
  <c r="X28" i="2"/>
  <c r="AP82" i="3"/>
  <c r="AP81" i="3" s="1"/>
  <c r="AD28" i="2"/>
  <c r="AV82" i="3"/>
  <c r="AV81" i="3" s="1"/>
  <c r="AJ28" i="2"/>
  <c r="BB82" i="3"/>
  <c r="BB81" i="3" s="1"/>
  <c r="AP28" i="2"/>
  <c r="BH82" i="3"/>
  <c r="BH81" i="3" s="1"/>
  <c r="AV28" i="2"/>
  <c r="BN82" i="3"/>
  <c r="BN81" i="3" s="1"/>
  <c r="BB28" i="2"/>
  <c r="U70" i="3"/>
  <c r="I20" i="2"/>
  <c r="U69" i="3" s="1"/>
  <c r="BE70" i="3"/>
  <c r="AS20" i="2"/>
  <c r="BE69" i="3" s="1"/>
  <c r="Y47" i="3"/>
  <c r="Y38" i="3"/>
  <c r="BC38" i="3"/>
  <c r="BC47" i="3"/>
  <c r="T47" i="3"/>
  <c r="T38" i="3"/>
  <c r="Z47" i="3"/>
  <c r="Z38" i="3"/>
  <c r="AF47" i="3"/>
  <c r="AF38" i="3"/>
  <c r="AL47" i="3"/>
  <c r="AL38" i="3"/>
  <c r="AR47" i="3"/>
  <c r="AR38" i="3"/>
  <c r="AX38" i="3"/>
  <c r="AX47" i="3"/>
  <c r="BD38" i="3"/>
  <c r="BD47" i="3"/>
  <c r="BJ38" i="3"/>
  <c r="BJ47" i="3"/>
  <c r="AE47" i="3"/>
  <c r="AE38" i="3"/>
  <c r="BI38" i="3"/>
  <c r="BI47" i="3"/>
  <c r="O47" i="3"/>
  <c r="O38" i="3"/>
  <c r="U47" i="3"/>
  <c r="U38" i="3"/>
  <c r="AA47" i="3"/>
  <c r="AA38" i="3"/>
  <c r="AG47" i="3"/>
  <c r="AG38" i="3"/>
  <c r="AM47" i="3"/>
  <c r="AM38" i="3"/>
  <c r="AS47" i="3"/>
  <c r="AS38" i="3"/>
  <c r="AY47" i="3"/>
  <c r="AY38" i="3"/>
  <c r="BE47" i="3"/>
  <c r="BE38" i="3"/>
  <c r="BK47" i="3"/>
  <c r="BK38" i="3"/>
  <c r="S48" i="3"/>
  <c r="Y48" i="3"/>
  <c r="AE48" i="3"/>
  <c r="AK48" i="3"/>
  <c r="AQ48" i="3"/>
  <c r="AW48" i="3"/>
  <c r="BC48" i="3"/>
  <c r="BI48" i="3"/>
  <c r="AQ38" i="3"/>
  <c r="AQ47" i="3"/>
  <c r="P47" i="3"/>
  <c r="P38" i="3"/>
  <c r="V47" i="3"/>
  <c r="V38" i="3"/>
  <c r="AB47" i="3"/>
  <c r="AB38" i="3"/>
  <c r="AH47" i="3"/>
  <c r="AH38" i="3"/>
  <c r="AN47" i="3"/>
  <c r="AN38" i="3"/>
  <c r="AT47" i="3"/>
  <c r="AT38" i="3"/>
  <c r="AZ38" i="3"/>
  <c r="AZ47" i="3"/>
  <c r="BF38" i="3"/>
  <c r="BF47" i="3"/>
  <c r="BL38" i="3"/>
  <c r="BL47" i="3"/>
  <c r="W20" i="3"/>
  <c r="BG20" i="3"/>
  <c r="S47" i="3"/>
  <c r="S38" i="3"/>
  <c r="AW38" i="3"/>
  <c r="AW47" i="3"/>
  <c r="Q47" i="3"/>
  <c r="Q38" i="3"/>
  <c r="W47" i="3"/>
  <c r="W38" i="3"/>
  <c r="AC47" i="3"/>
  <c r="AC38" i="3"/>
  <c r="AI47" i="3"/>
  <c r="AI38" i="3"/>
  <c r="AO47" i="3"/>
  <c r="AO38" i="3"/>
  <c r="AU47" i="3"/>
  <c r="AU38" i="3"/>
  <c r="BA38" i="3"/>
  <c r="BA47" i="3"/>
  <c r="BG38" i="3"/>
  <c r="BG47" i="3"/>
  <c r="BM38" i="3"/>
  <c r="BM47" i="3"/>
  <c r="AK38" i="3"/>
  <c r="AK47" i="3"/>
  <c r="R47" i="3"/>
  <c r="R38" i="3"/>
  <c r="X47" i="3"/>
  <c r="X38" i="3"/>
  <c r="AD47" i="3"/>
  <c r="AD38" i="3"/>
  <c r="AJ47" i="3"/>
  <c r="AJ38" i="3"/>
  <c r="AP47" i="3"/>
  <c r="AP38" i="3"/>
  <c r="AV38" i="3"/>
  <c r="AV47" i="3"/>
  <c r="BB38" i="3"/>
  <c r="BB47" i="3"/>
  <c r="BH38" i="3"/>
  <c r="BH47" i="3"/>
  <c r="BN38" i="3"/>
  <c r="BN47" i="3"/>
  <c r="P48" i="3"/>
  <c r="V48" i="3"/>
  <c r="AB48" i="3"/>
  <c r="AH48" i="3"/>
  <c r="AN48" i="3"/>
  <c r="AT48" i="3"/>
  <c r="AZ48" i="3"/>
  <c r="BF48" i="3"/>
  <c r="AI20" i="3"/>
  <c r="O20" i="3"/>
  <c r="U20" i="3"/>
  <c r="AA20" i="3"/>
  <c r="AG20" i="3"/>
  <c r="AM20" i="3"/>
  <c r="AS20" i="3"/>
  <c r="AY20" i="3"/>
  <c r="BE20" i="3"/>
  <c r="BK20" i="3"/>
  <c r="P20" i="3"/>
  <c r="V20" i="3"/>
  <c r="AB20" i="3"/>
  <c r="AH20" i="3"/>
  <c r="AN20" i="3"/>
  <c r="AT20" i="3"/>
  <c r="AZ20" i="3"/>
  <c r="BF20" i="3"/>
  <c r="BL20" i="3"/>
  <c r="S37" i="3"/>
  <c r="Y37" i="3"/>
  <c r="AE37" i="3"/>
  <c r="AK37" i="3"/>
  <c r="AQ37" i="3"/>
  <c r="AW37" i="3"/>
  <c r="BC37" i="3"/>
  <c r="BI37" i="3"/>
  <c r="R20" i="3"/>
  <c r="X20" i="3"/>
  <c r="AD20" i="3"/>
  <c r="AJ20" i="3"/>
  <c r="AP20" i="3"/>
  <c r="AV20" i="3"/>
  <c r="BB20" i="3"/>
  <c r="BH20" i="3"/>
  <c r="BN20" i="3"/>
  <c r="S20" i="3"/>
  <c r="Y20" i="3"/>
  <c r="AE20" i="3"/>
  <c r="AK20" i="3"/>
  <c r="AQ20" i="3"/>
  <c r="AW20" i="3"/>
  <c r="BC20" i="3"/>
  <c r="BI20" i="3"/>
  <c r="T20" i="3"/>
  <c r="Z20" i="3"/>
  <c r="AF20" i="3"/>
  <c r="AL20" i="3"/>
  <c r="AR20" i="3"/>
  <c r="AX20" i="3"/>
  <c r="BD20" i="3"/>
  <c r="BJ20" i="3"/>
</calcChain>
</file>

<file path=xl/sharedStrings.xml><?xml version="1.0" encoding="utf-8"?>
<sst xmlns="http://schemas.openxmlformats.org/spreadsheetml/2006/main" count="606" uniqueCount="144">
  <si>
    <t>Registro de días laborados por Mes y cálculo de cuota de trabajo mensual esperada para cada persona del Despacho</t>
  </si>
  <si>
    <t>Nota:
1. Ingresar información en las celdas que se encuentren en color blanco.</t>
  </si>
  <si>
    <t>Cantidad de días Laborales</t>
  </si>
  <si>
    <t>Días fuera del Despacho sin Sustitución o en labores de manifestación o apoyo</t>
  </si>
  <si>
    <t>Persona Técnica Judicial 1</t>
  </si>
  <si>
    <t>Persona Técnica Judicial 2</t>
  </si>
  <si>
    <t>Persona Técnica Judicial 3</t>
  </si>
  <si>
    <t>Persona Técnica Judicial 4</t>
  </si>
  <si>
    <t>Coordinador(a) Judicial</t>
  </si>
  <si>
    <t>Persona Juzgadora 1</t>
  </si>
  <si>
    <t>Persona Juzgadora 2</t>
  </si>
  <si>
    <t>Total de días laborado por persona</t>
  </si>
  <si>
    <t>Cuota esperada</t>
  </si>
  <si>
    <t>MÉTRICAS DE LOS INDICADORES DE GESTIÓN</t>
  </si>
  <si>
    <t>Objetivo: Medir, controlar y verificar la gestión del despacho para su mejora continua.</t>
  </si>
  <si>
    <t>Detalles</t>
  </si>
  <si>
    <t>N°</t>
  </si>
  <si>
    <t>Datos</t>
  </si>
  <si>
    <t>GENERALES</t>
  </si>
  <si>
    <t>Cantidad de Juezas y Jueces en el despacho</t>
  </si>
  <si>
    <t>Cantidad de Técnicas y Técnicos Judiciales en el despacho</t>
  </si>
  <si>
    <t>Fecha del día de hoy</t>
  </si>
  <si>
    <t>Fecha del último señalamiento a audiencia de recepción de pruebas o debate (TODAS LAS MATERIAS)</t>
  </si>
  <si>
    <t>Fecha demanda más antigua pendiente de la primera resolución (TODAS LAS MATERIAS)</t>
  </si>
  <si>
    <t>Fecha de escrito más antiguo pendiente de resolver (todas las materias)</t>
  </si>
  <si>
    <t>Cantidad de Audiencias Programadas</t>
  </si>
  <si>
    <t>Cantidad de Audiencias Realizadas</t>
  </si>
  <si>
    <t>Cantidad de resoluciones pasadas a firmar por las Técnicas y Técnicos</t>
  </si>
  <si>
    <t>Cantidad de resoluciones a realizar por las Técnicas y Técnicos (cuota)</t>
  </si>
  <si>
    <t>Cuota de trabajo espera para Persona técnica judicial 1</t>
  </si>
  <si>
    <t>Cuota de trabajo espera para Persona técnica judicial 2</t>
  </si>
  <si>
    <t>Cuota de trabajo espera para Persona técnica judicial 3</t>
  </si>
  <si>
    <t>Cuota de trabajo espera para Persona Coordinador(a) Judicial</t>
  </si>
  <si>
    <t>Cantidad de Sentencias dictadas Global</t>
  </si>
  <si>
    <t>Cantidad de Sentencias Esperadas (Global)</t>
  </si>
  <si>
    <t>CONTRAVENCIONAL</t>
  </si>
  <si>
    <t>Circulante al Iniciar el mes</t>
  </si>
  <si>
    <t>Cantidad de Casos Entrados</t>
  </si>
  <si>
    <t>Cantidad de Casos Reentrados</t>
  </si>
  <si>
    <t>Cantidad de Casos Terminados</t>
  </si>
  <si>
    <t>Circulante al finalizar el mes</t>
  </si>
  <si>
    <t>Cantidad de expedientes en trámite</t>
  </si>
  <si>
    <t>Cantidad de expedientes en fase de ejecución</t>
  </si>
  <si>
    <t>Fecha demanda más antigua pendiente de la primera resolución</t>
  </si>
  <si>
    <t>Fecha más antigua de pase a fallo de expedientes pendientes de dictado de sentencia</t>
  </si>
  <si>
    <t>Fecha de escrito más antiguo pendiente de resolver</t>
  </si>
  <si>
    <t>Cantidad de Escritos pendientes de resolver</t>
  </si>
  <si>
    <t>Cantidad de audiencias pendientes de realización</t>
  </si>
  <si>
    <t>Cantidad de expedientes pendientes de fallo</t>
  </si>
  <si>
    <t>Cantidad de sentencias dictadas</t>
  </si>
  <si>
    <t>LABORAL</t>
  </si>
  <si>
    <t>Cantidad de expedientes en etapa de ejecución</t>
  </si>
  <si>
    <t>CIVIL</t>
  </si>
  <si>
    <t>TRÁNSITO</t>
  </si>
  <si>
    <t>VIOLENCIA DOMÉSTICA</t>
  </si>
  <si>
    <t>Cantidad de expedientes en etapa de seguimiento</t>
  </si>
  <si>
    <t>Cantidad de Casos con oposición</t>
  </si>
  <si>
    <t>PENSIONES ALIMENTARIAS</t>
  </si>
  <si>
    <t>Cantidad de fijaciones provisionales pendientes</t>
  </si>
  <si>
    <t>Cantidad de apremios resueltos</t>
  </si>
  <si>
    <t xml:space="preserve">Juzgado Contravencional
 y Menor Cuantía de Coto Brus </t>
  </si>
  <si>
    <t>INDICADORES DE GESTIÓN - DIRECCIÓN DE PLANIFICACIÓN</t>
  </si>
  <si>
    <t>Rangos</t>
  </si>
  <si>
    <t>Seguimiento</t>
  </si>
  <si>
    <t>Categoría</t>
  </si>
  <si>
    <t>Indicadores</t>
  </si>
  <si>
    <t>Métricas</t>
  </si>
  <si>
    <t>Periodicidad</t>
  </si>
  <si>
    <t>Responsable</t>
  </si>
  <si>
    <t>Comentarios</t>
  </si>
  <si>
    <t>A mejorar</t>
  </si>
  <si>
    <t>Estándar</t>
  </si>
  <si>
    <t>Muy bueno</t>
  </si>
  <si>
    <t>Rendimiento Estadístico</t>
  </si>
  <si>
    <t>Entrada de asuntos nuevos</t>
  </si>
  <si>
    <t>Cantidad de casos entrados + Cantidad de casos reentrados.</t>
  </si>
  <si>
    <t>Mensual</t>
  </si>
  <si>
    <t>Coordinadora o Coordinador Judicial</t>
  </si>
  <si>
    <t>Este datos se obtiene del informe de estadística.</t>
  </si>
  <si>
    <t>&gt;</t>
  </si>
  <si>
    <t>=&lt; x =&lt;</t>
  </si>
  <si>
    <t>&lt;</t>
  </si>
  <si>
    <t>Pensiones Alimentarias</t>
  </si>
  <si>
    <t>Violencia Doméstica</t>
  </si>
  <si>
    <t>Tránsito</t>
  </si>
  <si>
    <t>Contravencional</t>
  </si>
  <si>
    <t>Civil</t>
  </si>
  <si>
    <t>Laboral</t>
  </si>
  <si>
    <t>Salida de asuntos</t>
  </si>
  <si>
    <t>Cantidad de expedientes terminados durante el mes</t>
  </si>
  <si>
    <t>Circulante total del despacho</t>
  </si>
  <si>
    <t>(Circulante Inicial + Entradas) - Salidas</t>
  </si>
  <si>
    <t>Trámite</t>
  </si>
  <si>
    <t>Ejecución</t>
  </si>
  <si>
    <t>Relación de salida/ entrada en el despacho</t>
  </si>
  <si>
    <t>(Salidas/Entradas)*100</t>
  </si>
  <si>
    <t>Los datos de entradas y salidas se obtienen del informe de estadística.</t>
  </si>
  <si>
    <t>Plazos</t>
  </si>
  <si>
    <t>Plazo para resolver demandas nuevas</t>
  </si>
  <si>
    <t>Fecha Actual - Fecha de la demanda nueva más antigua pendiente de primera resolución</t>
  </si>
  <si>
    <t>Revisar la tarea del escritorio virtual en la que incluyan las demandas o procesos nuevos. Se selecciona el dato más antiguo del Despacho.</t>
  </si>
  <si>
    <t>Plazo de espera de dictado de sentencia (general)</t>
  </si>
  <si>
    <t>(Fecha actual- fecha de pase a fallo más antigua)</t>
  </si>
  <si>
    <t>Este dato se obtiene del libro en el que se consigne las fechas de pase a fallo de los expedientes pendientes de dictado de sentencia.</t>
  </si>
  <si>
    <t>Plazo de espera para la realización de audiencia de recepción de pruebas o debate(días)</t>
  </si>
  <si>
    <t>(Fecha de último señalamiento - fecha actual)</t>
  </si>
  <si>
    <t>Este dato se obtiene de la Agenda Cronos</t>
  </si>
  <si>
    <t>Plazo para resolver escritos</t>
  </si>
  <si>
    <t>(Fecha actual- fecha del escrito más antiguo pendiente de resolver)</t>
  </si>
  <si>
    <t>Se obtine del buzón de escritos del Escritorio Virtual, se debe contemplar todas las materias.
En caso de despachos no electónica revisar cada escritorio de trabajo)</t>
  </si>
  <si>
    <t>Operacional</t>
  </si>
  <si>
    <t>Porcentaje de efectividad de realización audiencias</t>
  </si>
  <si>
    <t>(Audiencias realizadas / Audiencias programadas)*100</t>
  </si>
  <si>
    <t>Agenda Cronos, debe ser un global de la totalidad de audiencias programadas</t>
  </si>
  <si>
    <t>Escritos pendientes de resolver</t>
  </si>
  <si>
    <t>Audiencias pendientes de realización</t>
  </si>
  <si>
    <t>Debe existir una métrica por cada uno de las juezas y jueces del despacho.
Este dato se obtiene del libro en el que se consignen las sentencias o el Sistema de Gestión de Despacho Judicial.</t>
  </si>
  <si>
    <t>Expedientes pendientes de fallo</t>
  </si>
  <si>
    <t>Porcentaje de rendimiento por persona técnica judicial</t>
  </si>
  <si>
    <t>(Cantidad de resoluciones pasadas a firmar / Cantidad de resoluciones a realizar)</t>
  </si>
  <si>
    <t>Debe existir una métrica por cada uno de las técnicas y técnicos del despacho.
Este dato se obtiene del Escritorio Virtual.</t>
  </si>
  <si>
    <t>Cantidad de sentencias dictadas por persona Juzgadora</t>
  </si>
  <si>
    <t>Cantidad de sentencias dictadas por juez o jueza</t>
  </si>
  <si>
    <t>Juez(a) 1</t>
  </si>
  <si>
    <t>Porcentaje de rendimiento por persona juzgadora</t>
  </si>
  <si>
    <t>(Cantidad de sentencias dictadas / Cantidad de sentencias esperadas)</t>
  </si>
  <si>
    <t>Indicadores específicos Violencia Doméstica</t>
  </si>
  <si>
    <t>Registro Manual</t>
  </si>
  <si>
    <t>Indicadores específicos Pensiones Alimentarias</t>
  </si>
  <si>
    <t>Versión N°3 de Matriz de Indicadores: Vigente a partir del 1 de enero del 2019.</t>
  </si>
  <si>
    <t>Versión N°4 de Matriz de Indicadores: Vigente a partir del 9 de agosto del 2019.</t>
  </si>
  <si>
    <t>Versión N°5 de Matriz de Indicadores: Vigente a partir del 24 de setiembre del 2019.</t>
  </si>
  <si>
    <t xml:space="preserve">Ajustes realizados </t>
  </si>
  <si>
    <t xml:space="preserve">•Ajuste en los parámetros de las variables de Entrada, Terminados (datos 2016-2017-2018) y Circulante (final al 2018) </t>
  </si>
  <si>
    <t>•Inclusión del Indicador de la cantidad de escritos pendientes de trámite</t>
  </si>
  <si>
    <t>•Ajuste en la cantidad de audiencias pendientes de realización  (por la pérdida de competencia de la materia Civil)</t>
  </si>
  <si>
    <t>•Ajuste en la cantidad de expedientes pendientes de fallo  (por la pérdida de competencia de la materia Civil)</t>
  </si>
  <si>
    <t>•Ajuste de la cuota de la cantidad de sentencias a dictar por Juez o Jueza (por la pérdida de competencia de la materia Civil)</t>
  </si>
  <si>
    <t>•Como dato adicional se ajusta la segmentación de la cuota de tramite diario del personal técnico judicial:</t>
  </si>
  <si>
    <t>Materia</t>
  </si>
  <si>
    <t>Cuota por Materia</t>
  </si>
  <si>
    <t>Contravenciones</t>
  </si>
  <si>
    <r>
      <rPr>
        <b/>
        <sz val="10"/>
        <rFont val="Calibri"/>
        <family val="2"/>
      </rPr>
      <t xml:space="preserve">Cálculo de parámetros realizado por: </t>
    </r>
    <r>
      <rPr>
        <sz val="10"/>
        <rFont val="Calibri"/>
        <family val="2"/>
      </rPr>
      <t xml:space="preserve">Lic. Yahaira Melendez Benavides, Modernización Institucional, Dirección de Planificación. </t>
    </r>
  </si>
  <si>
    <r>
      <rPr>
        <b/>
        <sz val="10"/>
        <rFont val="Calibri"/>
        <family val="2"/>
      </rPr>
      <t>Ajuste elaborado por:</t>
    </r>
    <r>
      <rPr>
        <sz val="10"/>
        <rFont val="Calibri"/>
        <family val="2"/>
      </rPr>
      <t xml:space="preserve"> Ing. Israel Araya Sequeira, Modernización Institucional, Dirección de Planificación.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</si>
</sst>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₡-140A]\ #,##0.00;[Red]\-[$₡-140A]\ #,##0.00"/>
    <numFmt numFmtId="165" formatCode="0\ %"/>
    <numFmt numFmtId="166" formatCode="[$¢-140A]\ #,##0.00;[Red]\-[$¢-140A]\ #,##0.00"/>
    <numFmt numFmtId="167" formatCode="mm/yy"/>
    <numFmt numFmtId="168" formatCode="0.0"/>
    <numFmt numFmtId="169" formatCode="0.0%"/>
    <numFmt numFmtId="170" formatCode="&quot; ₡&quot;#,##0.00\ ;&quot; ₡(&quot;#,##0.00\);&quot; ₡-&quot;#\ ;@\ "/>
  </numFmts>
  <fonts count="35"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sz val="11"/>
      <color rgb="FF993300"/>
      <name val="Calibri"/>
      <family val="2"/>
    </font>
    <font>
      <sz val="10"/>
      <name val="Verdana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sz val="14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808080"/>
      <name val="Calibri"/>
      <family val="2"/>
    </font>
    <font>
      <sz val="10"/>
      <color rgb="FFFFFFFF"/>
      <name val="Calibri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name val="Arial"/>
      <family val="2"/>
    </font>
    <font>
      <sz val="8"/>
      <color rgb="FF000000"/>
      <name val="Calibri"/>
      <family val="2"/>
    </font>
    <font>
      <sz val="10"/>
      <name val="Calibri"/>
      <family val="2"/>
    </font>
    <font>
      <sz val="9"/>
      <color rgb="FF000000"/>
      <name val="Arial1"/>
    </font>
    <font>
      <b/>
      <sz val="16"/>
      <color rgb="FF000000"/>
      <name val="Calibri"/>
      <family val="2"/>
    </font>
    <font>
      <b/>
      <sz val="14"/>
      <color rgb="FF339966"/>
      <name val="Calibri"/>
      <family val="2"/>
    </font>
    <font>
      <b/>
      <sz val="8"/>
      <color rgb="FF000000"/>
      <name val="Calibri"/>
      <family val="2"/>
    </font>
    <font>
      <b/>
      <sz val="8"/>
      <color rgb="FFFFFFFF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i/>
      <sz val="10"/>
      <color rgb="FF000000"/>
      <name val="Calibri"/>
      <family val="2"/>
    </font>
    <font>
      <sz val="11"/>
      <color rgb="FF808080"/>
      <name val="Calibri"/>
      <family val="2"/>
    </font>
    <font>
      <b/>
      <sz val="6"/>
      <color rgb="FF000000"/>
      <name val="Calibri"/>
      <family val="2"/>
    </font>
    <font>
      <b/>
      <sz val="11"/>
      <name val="Calibri"/>
      <family val="2"/>
    </font>
    <font>
      <sz val="9"/>
      <color rgb="FF000000"/>
      <name val="Arial"/>
      <family val="2"/>
    </font>
    <font>
      <b/>
      <sz val="12"/>
      <color rgb="FFFFFFFF"/>
      <name val="Calibri"/>
      <family val="2"/>
    </font>
    <font>
      <b/>
      <i/>
      <sz val="10"/>
      <color rgb="FFFFFFFF"/>
      <name val="Book Antiqua"/>
      <family val="1"/>
    </font>
    <font>
      <b/>
      <sz val="10"/>
      <color rgb="FFFFFFFF"/>
      <name val="Calibri"/>
      <family val="2"/>
    </font>
    <font>
      <b/>
      <i/>
      <sz val="10"/>
      <color rgb="FF000000"/>
      <name val="Book Antiqua"/>
      <family val="1"/>
    </font>
    <font>
      <b/>
      <sz val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CC"/>
      </patternFill>
    </fill>
    <fill>
      <patternFill patternType="solid">
        <fgColor rgb="FF333399"/>
        <bgColor rgb="FF003366"/>
      </patternFill>
    </fill>
    <fill>
      <patternFill patternType="solid">
        <fgColor rgb="FF33CCCC"/>
        <bgColor rgb="FF00CCFF"/>
      </patternFill>
    </fill>
    <fill>
      <patternFill patternType="solid">
        <fgColor rgb="FFC0C0C0"/>
        <bgColor rgb="FFCCCCFF"/>
      </patternFill>
    </fill>
    <fill>
      <patternFill patternType="solid">
        <fgColor rgb="FF00CCFF"/>
        <bgColor rgb="FF33CCCC"/>
      </patternFill>
    </fill>
    <fill>
      <patternFill patternType="solid">
        <fgColor rgb="FFFFFFFF"/>
        <bgColor rgb="FFFFFFCC"/>
      </patternFill>
    </fill>
    <fill>
      <patternFill patternType="solid">
        <fgColor rgb="FF808080"/>
        <bgColor rgb="FF969696"/>
      </patternFill>
    </fill>
    <fill>
      <patternFill patternType="solid">
        <fgColor rgb="FFCCCCFF"/>
        <bgColor rgb="FFC0C0C0"/>
      </patternFill>
    </fill>
    <fill>
      <patternFill patternType="solid">
        <fgColor rgb="FF3366FF"/>
        <bgColor rgb="FF0066CC"/>
      </patternFill>
    </fill>
    <fill>
      <patternFill patternType="solid">
        <fgColor rgb="FFFFCC00"/>
        <bgColor rgb="FFFFFF00"/>
      </patternFill>
    </fill>
    <fill>
      <patternFill patternType="solid">
        <fgColor rgb="FF008000"/>
        <bgColor rgb="FF008080"/>
      </patternFill>
    </fill>
    <fill>
      <patternFill patternType="solid">
        <fgColor rgb="FFFF9900"/>
        <bgColor rgb="FFFFCC00"/>
      </patternFill>
    </fill>
    <fill>
      <patternFill patternType="solid">
        <fgColor rgb="FFFF8080"/>
        <bgColor rgb="FFFF99CC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666699"/>
        <bgColor rgb="FF808080"/>
      </patternFill>
    </fill>
    <fill>
      <patternFill patternType="solid">
        <fgColor rgb="FFCCFFFF"/>
        <bgColor rgb="FFCCFFFF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</borders>
  <cellStyleXfs count="21">
    <xf numFmtId="0" fontId="0" fillId="0" borderId="0"/>
    <xf numFmtId="170" fontId="5" fillId="0" borderId="0"/>
    <xf numFmtId="165" fontId="34" fillId="0" borderId="0"/>
    <xf numFmtId="0" fontId="1" fillId="0" borderId="0" applyBorder="0" applyProtection="0"/>
    <xf numFmtId="164" fontId="1" fillId="0" borderId="0" applyBorder="0" applyProtection="0"/>
    <xf numFmtId="0" fontId="2" fillId="0" borderId="0" applyBorder="0" applyProtection="0">
      <alignment horizontal="center"/>
    </xf>
    <xf numFmtId="0" fontId="2" fillId="0" borderId="0" applyBorder="0" applyProtection="0">
      <alignment horizontal="center" textRotation="90"/>
    </xf>
    <xf numFmtId="0" fontId="34" fillId="2" borderId="0"/>
    <xf numFmtId="0" fontId="34" fillId="0" borderId="0"/>
    <xf numFmtId="0" fontId="34" fillId="3" borderId="0"/>
    <xf numFmtId="0" fontId="34" fillId="4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5" borderId="0" applyBorder="0" applyProtection="0"/>
    <xf numFmtId="0" fontId="34" fillId="0" borderId="0"/>
    <xf numFmtId="0" fontId="4" fillId="0" borderId="0"/>
    <xf numFmtId="165" fontId="34" fillId="0" borderId="0" applyBorder="0" applyProtection="0"/>
    <xf numFmtId="0" fontId="1" fillId="0" borderId="0"/>
    <xf numFmtId="166" fontId="1" fillId="0" borderId="0"/>
    <xf numFmtId="0" fontId="5" fillId="0" borderId="0"/>
    <xf numFmtId="0" fontId="9" fillId="0" borderId="0" applyBorder="0" applyProtection="0"/>
  </cellStyleXfs>
  <cellXfs count="230">
    <xf numFmtId="0" fontId="0" fillId="0" borderId="0" xfId="0"/>
    <xf numFmtId="0" fontId="5" fillId="0" borderId="0" xfId="19" applyAlignment="1">
      <alignment vertical="center" wrapText="1"/>
    </xf>
    <xf numFmtId="0" fontId="5" fillId="0" borderId="0" xfId="19" applyAlignment="1">
      <alignment horizontal="center" vertical="center" wrapText="1"/>
    </xf>
    <xf numFmtId="0" fontId="5" fillId="0" borderId="0" xfId="19" applyAlignment="1">
      <alignment horizontal="center" vertical="center"/>
    </xf>
    <xf numFmtId="0" fontId="5" fillId="0" borderId="0" xfId="19" applyAlignment="1">
      <alignment vertical="center"/>
    </xf>
    <xf numFmtId="0" fontId="0" fillId="0" borderId="0" xfId="0" applyAlignment="1">
      <alignment vertical="center"/>
    </xf>
    <xf numFmtId="167" fontId="8" fillId="0" borderId="1" xfId="19" applyNumberFormat="1" applyFont="1" applyBorder="1" applyAlignment="1">
      <alignment horizontal="center" vertical="center" wrapText="1"/>
    </xf>
    <xf numFmtId="0" fontId="5" fillId="7" borderId="2" xfId="19" applyFont="1" applyFill="1" applyBorder="1" applyAlignment="1" applyProtection="1">
      <alignment vertical="center" wrapText="1"/>
      <protection locked="0"/>
    </xf>
    <xf numFmtId="0" fontId="5" fillId="7" borderId="2" xfId="19" applyFill="1" applyBorder="1" applyAlignment="1" applyProtection="1">
      <alignment horizontal="center" vertical="center" wrapText="1"/>
      <protection locked="0"/>
    </xf>
    <xf numFmtId="0" fontId="4" fillId="0" borderId="3" xfId="20" applyFont="1" applyBorder="1" applyAlignment="1" applyProtection="1">
      <alignment horizontal="center"/>
      <protection locked="0"/>
    </xf>
    <xf numFmtId="0" fontId="5" fillId="0" borderId="2" xfId="19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0" fillId="6" borderId="2" xfId="19" applyFont="1" applyFill="1" applyBorder="1" applyAlignment="1">
      <alignment vertical="center" wrapText="1"/>
    </xf>
    <xf numFmtId="0" fontId="10" fillId="6" borderId="2" xfId="19" applyFont="1" applyFill="1" applyBorder="1" applyAlignment="1">
      <alignment horizontal="center" vertical="center" wrapText="1"/>
    </xf>
    <xf numFmtId="0" fontId="5" fillId="6" borderId="2" xfId="19" applyFill="1" applyBorder="1" applyAlignment="1">
      <alignment horizontal="center" vertical="center"/>
    </xf>
    <xf numFmtId="0" fontId="5" fillId="0" borderId="2" xfId="19" applyFont="1" applyBorder="1" applyAlignment="1" applyProtection="1">
      <alignment vertical="center" wrapText="1"/>
      <protection locked="0"/>
    </xf>
    <xf numFmtId="0" fontId="0" fillId="8" borderId="1" xfId="0" applyFill="1" applyBorder="1" applyAlignment="1" applyProtection="1">
      <alignment vertical="center"/>
      <protection locked="0"/>
    </xf>
    <xf numFmtId="0" fontId="0" fillId="8" borderId="4" xfId="0" applyFill="1" applyBorder="1" applyAlignment="1" applyProtection="1">
      <alignment vertical="center"/>
      <protection locked="0"/>
    </xf>
    <xf numFmtId="0" fontId="0" fillId="8" borderId="5" xfId="0" applyFill="1" applyBorder="1" applyAlignment="1" applyProtection="1">
      <alignment horizontal="center" vertical="center"/>
      <protection locked="0"/>
    </xf>
    <xf numFmtId="0" fontId="5" fillId="0" borderId="2" xfId="19" applyFont="1" applyBorder="1" applyAlignment="1">
      <alignment vertical="center" wrapText="1"/>
    </xf>
    <xf numFmtId="0" fontId="0" fillId="8" borderId="1" xfId="0" applyFill="1" applyBorder="1" applyAlignment="1">
      <alignment vertical="center"/>
    </xf>
    <xf numFmtId="0" fontId="5" fillId="8" borderId="2" xfId="19" applyFill="1" applyBorder="1" applyAlignment="1">
      <alignment horizontal="center" vertical="center"/>
    </xf>
    <xf numFmtId="0" fontId="0" fillId="8" borderId="4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5" fillId="0" borderId="2" xfId="19" applyBorder="1" applyAlignment="1">
      <alignment horizontal="center" vertical="center" wrapText="1"/>
    </xf>
    <xf numFmtId="168" fontId="5" fillId="0" borderId="2" xfId="19" applyNumberFormat="1" applyBorder="1" applyAlignment="1">
      <alignment horizontal="center" vertical="center" wrapText="1"/>
    </xf>
    <xf numFmtId="1" fontId="5" fillId="8" borderId="2" xfId="19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8" borderId="7" xfId="0" applyFont="1" applyFill="1" applyBorder="1"/>
    <xf numFmtId="0" fontId="12" fillId="8" borderId="8" xfId="0" applyFont="1" applyFill="1" applyBorder="1" applyAlignment="1">
      <alignment horizontal="left"/>
    </xf>
    <xf numFmtId="0" fontId="12" fillId="8" borderId="8" xfId="0" applyFont="1" applyFill="1" applyBorder="1"/>
    <xf numFmtId="0" fontId="12" fillId="8" borderId="9" xfId="0" applyFont="1" applyFill="1" applyBorder="1"/>
    <xf numFmtId="0" fontId="12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/>
    </xf>
    <xf numFmtId="167" fontId="12" fillId="3" borderId="4" xfId="0" applyNumberFormat="1" applyFont="1" applyFill="1" applyBorder="1" applyAlignment="1">
      <alignment horizontal="center" vertical="center" wrapText="1"/>
    </xf>
    <xf numFmtId="167" fontId="12" fillId="9" borderId="2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1" fontId="12" fillId="0" borderId="1" xfId="0" applyNumberFormat="1" applyFont="1" applyBorder="1" applyAlignment="1" applyProtection="1">
      <alignment horizontal="center" vertical="center" wrapText="1"/>
      <protection locked="0"/>
    </xf>
    <xf numFmtId="1" fontId="13" fillId="0" borderId="11" xfId="15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3" fontId="12" fillId="10" borderId="2" xfId="0" applyNumberFormat="1" applyFont="1" applyFill="1" applyBorder="1" applyAlignment="1" applyProtection="1">
      <alignment horizontal="left" vertical="center" wrapText="1"/>
      <protection locked="0"/>
    </xf>
    <xf numFmtId="14" fontId="5" fillId="10" borderId="2" xfId="0" applyNumberFormat="1" applyFont="1" applyFill="1" applyBorder="1" applyAlignment="1" applyProtection="1">
      <alignment horizontal="center" vertical="center"/>
      <protection locked="0"/>
    </xf>
    <xf numFmtId="3" fontId="12" fillId="0" borderId="2" xfId="0" applyNumberFormat="1" applyFont="1" applyBorder="1" applyAlignment="1" applyProtection="1">
      <alignment horizontal="left" vertical="center" wrapText="1"/>
      <protection locked="0"/>
    </xf>
    <xf numFmtId="14" fontId="12" fillId="0" borderId="2" xfId="0" applyNumberFormat="1" applyFont="1" applyBorder="1" applyAlignment="1" applyProtection="1">
      <alignment horizontal="center" vertical="center"/>
      <protection locked="0"/>
    </xf>
    <xf numFmtId="0" fontId="12" fillId="8" borderId="10" xfId="0" applyFont="1" applyFill="1" applyBorder="1" applyAlignment="1">
      <alignment horizontal="center" vertical="center"/>
    </xf>
    <xf numFmtId="3" fontId="12" fillId="8" borderId="2" xfId="0" applyNumberFormat="1" applyFont="1" applyFill="1" applyBorder="1" applyAlignment="1">
      <alignment horizontal="left" vertical="center" wrapText="1"/>
    </xf>
    <xf numFmtId="14" fontId="12" fillId="8" borderId="1" xfId="0" applyNumberFormat="1" applyFont="1" applyFill="1" applyBorder="1" applyAlignment="1">
      <alignment horizontal="center" vertical="center" wrapText="1"/>
    </xf>
    <xf numFmtId="1" fontId="12" fillId="8" borderId="1" xfId="0" applyNumberFormat="1" applyFont="1" applyFill="1" applyBorder="1" applyAlignment="1">
      <alignment horizontal="center" vertical="center" wrapText="1"/>
    </xf>
    <xf numFmtId="3" fontId="12" fillId="8" borderId="2" xfId="0" applyNumberFormat="1" applyFont="1" applyFill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left" vertical="center" wrapText="1"/>
    </xf>
    <xf numFmtId="3" fontId="12" fillId="1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10" borderId="2" xfId="0" applyFont="1" applyFill="1" applyBorder="1" applyAlignment="1" applyProtection="1">
      <alignment horizontal="center" vertical="center"/>
      <protection locked="0"/>
    </xf>
    <xf numFmtId="3" fontId="12" fillId="8" borderId="2" xfId="0" applyNumberFormat="1" applyFont="1" applyFill="1" applyBorder="1" applyAlignment="1">
      <alignment horizontal="center" vertical="center" wrapText="1"/>
    </xf>
    <xf numFmtId="1" fontId="12" fillId="8" borderId="2" xfId="0" applyNumberFormat="1" applyFont="1" applyFill="1" applyBorder="1" applyAlignment="1">
      <alignment horizontal="center" vertical="center"/>
    </xf>
    <xf numFmtId="0" fontId="0" fillId="8" borderId="0" xfId="0" applyFill="1"/>
    <xf numFmtId="3" fontId="12" fillId="0" borderId="2" xfId="0" applyNumberFormat="1" applyFont="1" applyBorder="1" applyAlignment="1" applyProtection="1">
      <alignment horizontal="center" vertical="center" wrapText="1"/>
      <protection locked="0"/>
    </xf>
    <xf numFmtId="14" fontId="5" fillId="0" borderId="2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5" fillId="11" borderId="2" xfId="0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" fontId="5" fillId="10" borderId="2" xfId="0" applyNumberFormat="1" applyFont="1" applyFill="1" applyBorder="1" applyAlignment="1" applyProtection="1">
      <alignment horizontal="center" vertical="center"/>
      <protection locked="0"/>
    </xf>
    <xf numFmtId="0" fontId="14" fillId="12" borderId="2" xfId="0" applyFont="1" applyFill="1" applyBorder="1" applyAlignment="1" applyProtection="1">
      <alignment horizontal="right" vertical="center" wrapText="1"/>
      <protection locked="0"/>
    </xf>
    <xf numFmtId="0" fontId="14" fillId="0" borderId="2" xfId="0" applyFont="1" applyBorder="1" applyAlignment="1" applyProtection="1">
      <alignment horizontal="right" vertical="center" wrapTex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3" fontId="12" fillId="10" borderId="2" xfId="0" applyNumberFormat="1" applyFont="1" applyFill="1" applyBorder="1" applyAlignment="1">
      <alignment horizontal="center" vertical="center" wrapText="1"/>
    </xf>
    <xf numFmtId="3" fontId="12" fillId="10" borderId="2" xfId="0" applyNumberFormat="1" applyFont="1" applyFill="1" applyBorder="1" applyAlignment="1">
      <alignment horizontal="left" vertical="center" wrapText="1"/>
    </xf>
    <xf numFmtId="0" fontId="5" fillId="10" borderId="2" xfId="0" applyFont="1" applyFill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/>
    </xf>
    <xf numFmtId="0" fontId="14" fillId="12" borderId="2" xfId="0" applyFont="1" applyFill="1" applyBorder="1" applyAlignment="1">
      <alignment horizontal="left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/>
    </xf>
    <xf numFmtId="0" fontId="5" fillId="10" borderId="0" xfId="0" applyFont="1" applyFill="1"/>
    <xf numFmtId="0" fontId="12" fillId="8" borderId="14" xfId="0" applyFont="1" applyFill="1" applyBorder="1" applyAlignment="1">
      <alignment horizontal="left" vertical="center"/>
    </xf>
    <xf numFmtId="0" fontId="12" fillId="8" borderId="15" xfId="0" applyFont="1" applyFill="1" applyBorder="1" applyAlignment="1">
      <alignment vertical="center"/>
    </xf>
    <xf numFmtId="0" fontId="12" fillId="8" borderId="16" xfId="0" applyFont="1" applyFill="1" applyBorder="1" applyAlignment="1">
      <alignment vertical="center"/>
    </xf>
    <xf numFmtId="0" fontId="19" fillId="8" borderId="3" xfId="0" applyFont="1" applyFill="1" applyBorder="1" applyAlignment="1">
      <alignment horizontal="center" vertical="center"/>
    </xf>
    <xf numFmtId="167" fontId="8" fillId="0" borderId="17" xfId="0" applyNumberFormat="1" applyFont="1" applyBorder="1" applyAlignment="1">
      <alignment horizontal="center" vertical="center" wrapText="1"/>
    </xf>
    <xf numFmtId="3" fontId="12" fillId="16" borderId="3" xfId="0" applyNumberFormat="1" applyFont="1" applyFill="1" applyBorder="1" applyAlignment="1">
      <alignment horizontal="center" vertical="center" wrapText="1"/>
    </xf>
    <xf numFmtId="0" fontId="5" fillId="16" borderId="3" xfId="0" applyFont="1" applyFill="1" applyBorder="1" applyAlignment="1">
      <alignment vertical="center" wrapText="1"/>
    </xf>
    <xf numFmtId="4" fontId="5" fillId="16" borderId="3" xfId="0" applyNumberFormat="1" applyFont="1" applyFill="1" applyBorder="1" applyAlignment="1">
      <alignment horizontal="center" vertical="center" wrapText="1"/>
    </xf>
    <xf numFmtId="4" fontId="14" fillId="16" borderId="3" xfId="0" applyNumberFormat="1" applyFont="1" applyFill="1" applyBorder="1" applyAlignment="1">
      <alignment horizontal="center" vertical="center" wrapText="1"/>
    </xf>
    <xf numFmtId="0" fontId="14" fillId="16" borderId="3" xfId="0" applyFont="1" applyFill="1" applyBorder="1" applyAlignment="1">
      <alignment horizontal="center" vertical="center" wrapText="1"/>
    </xf>
    <xf numFmtId="169" fontId="14" fillId="16" borderId="3" xfId="0" applyNumberFormat="1" applyFont="1" applyFill="1" applyBorder="1" applyAlignment="1">
      <alignment horizontal="left" vertical="center" wrapText="1"/>
    </xf>
    <xf numFmtId="1" fontId="21" fillId="17" borderId="3" xfId="0" applyNumberFormat="1" applyFont="1" applyFill="1" applyBorder="1" applyAlignment="1">
      <alignment horizontal="center" vertical="center" wrapText="1"/>
    </xf>
    <xf numFmtId="1" fontId="22" fillId="17" borderId="3" xfId="0" applyNumberFormat="1" applyFont="1" applyFill="1" applyBorder="1" applyAlignment="1">
      <alignment horizontal="center" vertical="center" wrapText="1"/>
    </xf>
    <xf numFmtId="1" fontId="22" fillId="5" borderId="3" xfId="0" applyNumberFormat="1" applyFont="1" applyFill="1" applyBorder="1" applyAlignment="1">
      <alignment horizontal="center" vertical="center" wrapText="1"/>
    </xf>
    <xf numFmtId="49" fontId="22" fillId="5" borderId="3" xfId="0" applyNumberFormat="1" applyFont="1" applyFill="1" applyBorder="1" applyAlignment="1">
      <alignment horizontal="center" vertical="center" wrapText="1"/>
    </xf>
    <xf numFmtId="1" fontId="21" fillId="15" borderId="3" xfId="0" applyNumberFormat="1" applyFont="1" applyFill="1" applyBorder="1" applyAlignment="1">
      <alignment horizontal="center" vertical="center" wrapText="1"/>
    </xf>
    <xf numFmtId="1" fontId="22" fillId="15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3" fillId="18" borderId="3" xfId="0" applyFont="1" applyFill="1" applyBorder="1" applyAlignment="1">
      <alignment horizontal="right" vertical="center" wrapText="1"/>
    </xf>
    <xf numFmtId="4" fontId="5" fillId="18" borderId="3" xfId="0" applyNumberFormat="1" applyFont="1" applyFill="1" applyBorder="1" applyAlignment="1">
      <alignment horizontal="center" vertical="center" wrapText="1"/>
    </xf>
    <xf numFmtId="4" fontId="14" fillId="18" borderId="3" xfId="0" applyNumberFormat="1" applyFont="1" applyFill="1" applyBorder="1" applyAlignment="1">
      <alignment horizontal="center" vertical="center" wrapText="1"/>
    </xf>
    <xf numFmtId="0" fontId="14" fillId="18" borderId="3" xfId="0" applyFont="1" applyFill="1" applyBorder="1" applyAlignment="1">
      <alignment horizontal="center" vertical="center" wrapText="1"/>
    </xf>
    <xf numFmtId="169" fontId="14" fillId="18" borderId="3" xfId="0" applyNumberFormat="1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center" vertical="center"/>
    </xf>
    <xf numFmtId="0" fontId="22" fillId="17" borderId="3" xfId="0" applyFont="1" applyFill="1" applyBorder="1" applyAlignment="1">
      <alignment horizontal="center" vertical="center"/>
    </xf>
    <xf numFmtId="0" fontId="22" fillId="15" borderId="3" xfId="0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vertical="center" wrapText="1"/>
    </xf>
    <xf numFmtId="0" fontId="5" fillId="16" borderId="3" xfId="0" applyFont="1" applyFill="1" applyBorder="1" applyAlignment="1">
      <alignment horizontal="center" vertical="center" wrapText="1"/>
    </xf>
    <xf numFmtId="0" fontId="14" fillId="16" borderId="3" xfId="0" applyFont="1" applyFill="1" applyBorder="1" applyAlignment="1">
      <alignment horizontal="center" vertical="center" wrapText="1"/>
    </xf>
    <xf numFmtId="0" fontId="14" fillId="16" borderId="3" xfId="0" applyFont="1" applyFill="1" applyBorder="1" applyAlignment="1">
      <alignment horizontal="left" vertical="center" wrapText="1"/>
    </xf>
    <xf numFmtId="0" fontId="21" fillId="17" borderId="3" xfId="0" applyFont="1" applyFill="1" applyBorder="1" applyAlignment="1">
      <alignment horizontal="center" vertical="center" wrapText="1"/>
    </xf>
    <xf numFmtId="0" fontId="22" fillId="17" borderId="3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1" fillId="15" borderId="3" xfId="0" applyFont="1" applyFill="1" applyBorder="1" applyAlignment="1">
      <alignment horizontal="center" vertical="center" wrapText="1"/>
    </xf>
    <xf numFmtId="0" fontId="22" fillId="15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/>
    <xf numFmtId="0" fontId="23" fillId="18" borderId="3" xfId="0" applyFont="1" applyFill="1" applyBorder="1" applyAlignment="1">
      <alignment horizontal="right" vertical="center" wrapText="1"/>
    </xf>
    <xf numFmtId="0" fontId="5" fillId="18" borderId="3" xfId="0" applyFont="1" applyFill="1" applyBorder="1" applyAlignment="1">
      <alignment horizontal="center" vertical="center" wrapText="1"/>
    </xf>
    <xf numFmtId="0" fontId="14" fillId="18" borderId="3" xfId="0" applyFont="1" applyFill="1" applyBorder="1" applyAlignment="1">
      <alignment horizontal="center" vertical="center" wrapText="1"/>
    </xf>
    <xf numFmtId="0" fontId="14" fillId="18" borderId="3" xfId="0" applyFont="1" applyFill="1" applyBorder="1" applyAlignment="1">
      <alignment horizontal="left" vertical="center" wrapText="1"/>
    </xf>
    <xf numFmtId="0" fontId="23" fillId="12" borderId="3" xfId="0" applyFont="1" applyFill="1" applyBorder="1" applyAlignment="1">
      <alignment horizontal="right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14" fillId="12" borderId="3" xfId="0" applyFont="1" applyFill="1" applyBorder="1" applyAlignment="1">
      <alignment horizontal="center" vertical="center" wrapText="1"/>
    </xf>
    <xf numFmtId="0" fontId="14" fillId="12" borderId="3" xfId="0" applyFont="1" applyFill="1" applyBorder="1" applyAlignment="1">
      <alignment horizontal="left" vertical="center" wrapText="1"/>
    </xf>
    <xf numFmtId="0" fontId="23" fillId="12" borderId="3" xfId="0" applyFont="1" applyFill="1" applyBorder="1" applyAlignment="1">
      <alignment horizontal="right" vertical="center" wrapText="1"/>
    </xf>
    <xf numFmtId="4" fontId="5" fillId="12" borderId="3" xfId="0" applyNumberFormat="1" applyFont="1" applyFill="1" applyBorder="1" applyAlignment="1">
      <alignment horizontal="center" vertical="center" wrapText="1"/>
    </xf>
    <xf numFmtId="4" fontId="14" fillId="12" borderId="3" xfId="0" applyNumberFormat="1" applyFont="1" applyFill="1" applyBorder="1" applyAlignment="1">
      <alignment horizontal="center" vertical="center" wrapText="1"/>
    </xf>
    <xf numFmtId="0" fontId="14" fillId="12" borderId="3" xfId="0" applyFont="1" applyFill="1" applyBorder="1" applyAlignment="1">
      <alignment horizontal="center" vertical="center" wrapText="1"/>
    </xf>
    <xf numFmtId="169" fontId="14" fillId="12" borderId="3" xfId="0" applyNumberFormat="1" applyFont="1" applyFill="1" applyBorder="1" applyAlignment="1">
      <alignment horizontal="left" vertical="center" wrapText="1"/>
    </xf>
    <xf numFmtId="165" fontId="22" fillId="17" borderId="3" xfId="0" applyNumberFormat="1" applyFont="1" applyFill="1" applyBorder="1" applyAlignment="1">
      <alignment horizontal="center" vertical="center" wrapText="1"/>
    </xf>
    <xf numFmtId="165" fontId="22" fillId="5" borderId="3" xfId="0" applyNumberFormat="1" applyFont="1" applyFill="1" applyBorder="1" applyAlignment="1">
      <alignment horizontal="center" vertical="center" wrapText="1"/>
    </xf>
    <xf numFmtId="165" fontId="22" fillId="5" borderId="3" xfId="2" applyFont="1" applyFill="1" applyBorder="1" applyAlignment="1">
      <alignment horizontal="center" vertical="center" wrapText="1"/>
    </xf>
    <xf numFmtId="165" fontId="22" fillId="15" borderId="3" xfId="2" applyFont="1" applyFill="1" applyBorder="1" applyAlignment="1" applyProtection="1">
      <alignment horizontal="center" vertical="center" wrapText="1"/>
    </xf>
    <xf numFmtId="165" fontId="0" fillId="0" borderId="3" xfId="2" applyFont="1" applyBorder="1" applyAlignment="1" applyProtection="1">
      <alignment horizontal="center" vertical="center"/>
    </xf>
    <xf numFmtId="165" fontId="0" fillId="2" borderId="3" xfId="2" applyFont="1" applyFill="1" applyBorder="1" applyAlignment="1" applyProtection="1">
      <alignment horizontal="center" vertical="center"/>
    </xf>
    <xf numFmtId="3" fontId="12" fillId="7" borderId="3" xfId="0" applyNumberFormat="1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center" vertical="center" wrapText="1"/>
    </xf>
    <xf numFmtId="4" fontId="14" fillId="7" borderId="3" xfId="0" applyNumberFormat="1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169" fontId="14" fillId="7" borderId="3" xfId="0" applyNumberFormat="1" applyFont="1" applyFill="1" applyBorder="1" applyAlignment="1">
      <alignment horizontal="left" vertical="center" wrapText="1"/>
    </xf>
    <xf numFmtId="3" fontId="12" fillId="19" borderId="3" xfId="0" applyNumberFormat="1" applyFont="1" applyFill="1" applyBorder="1" applyAlignment="1">
      <alignment horizontal="center" vertical="center" wrapText="1"/>
    </xf>
    <xf numFmtId="0" fontId="23" fillId="19" borderId="3" xfId="0" applyFont="1" applyFill="1" applyBorder="1" applyAlignment="1">
      <alignment horizontal="right" vertical="center" wrapText="1"/>
    </xf>
    <xf numFmtId="4" fontId="5" fillId="19" borderId="3" xfId="0" applyNumberFormat="1" applyFont="1" applyFill="1" applyBorder="1" applyAlignment="1">
      <alignment horizontal="center" vertical="center" wrapText="1"/>
    </xf>
    <xf numFmtId="4" fontId="14" fillId="19" borderId="3" xfId="0" applyNumberFormat="1" applyFont="1" applyFill="1" applyBorder="1" applyAlignment="1">
      <alignment horizontal="center" vertical="center" wrapText="1"/>
    </xf>
    <xf numFmtId="0" fontId="14" fillId="19" borderId="3" xfId="0" applyFont="1" applyFill="1" applyBorder="1" applyAlignment="1">
      <alignment horizontal="center" vertical="center" wrapText="1"/>
    </xf>
    <xf numFmtId="169" fontId="14" fillId="19" borderId="3" xfId="0" applyNumberFormat="1" applyFont="1" applyFill="1" applyBorder="1" applyAlignment="1">
      <alignment horizontal="left" vertical="center" wrapText="1"/>
    </xf>
    <xf numFmtId="1" fontId="22" fillId="17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3" fontId="12" fillId="20" borderId="3" xfId="0" applyNumberFormat="1" applyFont="1" applyFill="1" applyBorder="1" applyAlignment="1">
      <alignment horizontal="center" vertical="center" wrapText="1"/>
    </xf>
    <xf numFmtId="0" fontId="5" fillId="20" borderId="3" xfId="0" applyFont="1" applyFill="1" applyBorder="1" applyAlignment="1">
      <alignment vertical="center" wrapText="1"/>
    </xf>
    <xf numFmtId="4" fontId="5" fillId="20" borderId="3" xfId="0" applyNumberFormat="1" applyFont="1" applyFill="1" applyBorder="1" applyAlignment="1">
      <alignment horizontal="center" vertical="center" wrapText="1"/>
    </xf>
    <xf numFmtId="4" fontId="14" fillId="20" borderId="3" xfId="0" applyNumberFormat="1" applyFont="1" applyFill="1" applyBorder="1" applyAlignment="1">
      <alignment horizontal="center" vertical="center" wrapText="1"/>
    </xf>
    <xf numFmtId="0" fontId="14" fillId="20" borderId="3" xfId="0" applyFont="1" applyFill="1" applyBorder="1" applyAlignment="1">
      <alignment horizontal="center" vertical="center" wrapText="1"/>
    </xf>
    <xf numFmtId="169" fontId="14" fillId="20" borderId="3" xfId="0" applyNumberFormat="1" applyFont="1" applyFill="1" applyBorder="1" applyAlignment="1">
      <alignment horizontal="left" vertical="center" wrapText="1"/>
    </xf>
    <xf numFmtId="165" fontId="22" fillId="15" borderId="3" xfId="0" applyNumberFormat="1" applyFont="1" applyFill="1" applyBorder="1" applyAlignment="1">
      <alignment horizontal="center" vertical="center" wrapText="1"/>
    </xf>
    <xf numFmtId="165" fontId="0" fillId="4" borderId="3" xfId="2" applyFont="1" applyFill="1" applyBorder="1" applyAlignment="1" applyProtection="1">
      <alignment horizontal="center" vertical="center"/>
    </xf>
    <xf numFmtId="0" fontId="12" fillId="20" borderId="3" xfId="0" applyFont="1" applyFill="1" applyBorder="1" applyAlignment="1">
      <alignment horizontal="center" vertical="center" wrapText="1"/>
    </xf>
    <xf numFmtId="0" fontId="5" fillId="20" borderId="3" xfId="0" applyFont="1" applyFill="1" applyBorder="1" applyAlignment="1">
      <alignment horizontal="left" vertical="center" wrapText="1"/>
    </xf>
    <xf numFmtId="0" fontId="14" fillId="20" borderId="3" xfId="0" applyFont="1" applyFill="1" applyBorder="1" applyAlignment="1">
      <alignment horizontal="center" vertical="center" wrapText="1"/>
    </xf>
    <xf numFmtId="0" fontId="14" fillId="20" borderId="3" xfId="0" applyFont="1" applyFill="1" applyBorder="1" applyAlignment="1">
      <alignment horizontal="left" vertical="center" wrapText="1"/>
    </xf>
    <xf numFmtId="0" fontId="22" fillId="17" borderId="3" xfId="0" applyFont="1" applyFill="1" applyBorder="1" applyAlignment="1">
      <alignment horizontal="center" vertical="center"/>
    </xf>
    <xf numFmtId="0" fontId="22" fillId="15" borderId="3" xfId="0" applyFont="1" applyFill="1" applyBorder="1" applyAlignment="1">
      <alignment horizontal="center" vertical="center"/>
    </xf>
    <xf numFmtId="0" fontId="24" fillId="11" borderId="3" xfId="0" applyFont="1" applyFill="1" applyBorder="1" applyAlignment="1">
      <alignment horizontal="center" vertical="center"/>
    </xf>
    <xf numFmtId="0" fontId="12" fillId="12" borderId="3" xfId="0" applyFont="1" applyFill="1" applyBorder="1" applyAlignment="1">
      <alignment vertical="center"/>
    </xf>
    <xf numFmtId="0" fontId="5" fillId="20" borderId="3" xfId="0" applyFont="1" applyFill="1" applyBorder="1" applyAlignment="1">
      <alignment horizontal="left" vertical="center" wrapText="1"/>
    </xf>
    <xf numFmtId="0" fontId="12" fillId="12" borderId="3" xfId="0" applyFont="1" applyFill="1" applyBorder="1" applyAlignment="1">
      <alignment vertical="center"/>
    </xf>
    <xf numFmtId="1" fontId="0" fillId="0" borderId="3" xfId="0" applyNumberFormat="1" applyBorder="1" applyAlignment="1">
      <alignment horizontal="center" vertical="center"/>
    </xf>
    <xf numFmtId="0" fontId="5" fillId="20" borderId="3" xfId="0" applyFont="1" applyFill="1" applyBorder="1" applyAlignment="1">
      <alignment horizontal="center" vertical="center" wrapText="1"/>
    </xf>
    <xf numFmtId="165" fontId="22" fillId="5" borderId="3" xfId="2" applyFont="1" applyFill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69" fontId="14" fillId="0" borderId="3" xfId="0" applyNumberFormat="1" applyFont="1" applyBorder="1" applyAlignment="1">
      <alignment horizontal="left" vertical="center" wrapText="1"/>
    </xf>
    <xf numFmtId="1" fontId="22" fillId="5" borderId="3" xfId="2" applyNumberFormat="1" applyFont="1" applyFill="1" applyBorder="1" applyAlignment="1">
      <alignment horizontal="center" vertical="center"/>
    </xf>
    <xf numFmtId="0" fontId="0" fillId="0" borderId="3" xfId="2" applyNumberFormat="1" applyFont="1" applyBorder="1" applyAlignment="1" applyProtection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25" fillId="10" borderId="3" xfId="0" applyFont="1" applyFill="1" applyBorder="1" applyAlignment="1">
      <alignment horizontal="center"/>
    </xf>
    <xf numFmtId="0" fontId="22" fillId="1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1" fontId="21" fillId="7" borderId="3" xfId="0" applyNumberFormat="1" applyFont="1" applyFill="1" applyBorder="1" applyAlignment="1">
      <alignment horizontal="center" vertical="center" wrapText="1"/>
    </xf>
    <xf numFmtId="1" fontId="12" fillId="7" borderId="3" xfId="1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22" fillId="7" borderId="3" xfId="0" applyFont="1" applyFill="1" applyBorder="1" applyAlignment="1">
      <alignment horizontal="center" vertical="center"/>
    </xf>
    <xf numFmtId="0" fontId="27" fillId="0" borderId="0" xfId="0" applyFont="1"/>
    <xf numFmtId="0" fontId="0" fillId="0" borderId="6" xfId="0" applyBorder="1" applyAlignment="1">
      <alignment horizontal="left"/>
    </xf>
    <xf numFmtId="0" fontId="0" fillId="0" borderId="18" xfId="0" applyBorder="1"/>
    <xf numFmtId="0" fontId="29" fillId="21" borderId="3" xfId="0" applyFont="1" applyFill="1" applyBorder="1" applyAlignment="1">
      <alignment horizontal="center" vertical="center"/>
    </xf>
    <xf numFmtId="1" fontId="30" fillId="21" borderId="3" xfId="14" applyNumberFormat="1" applyFont="1" applyFill="1" applyBorder="1" applyAlignment="1">
      <alignment horizontal="center"/>
    </xf>
    <xf numFmtId="0" fontId="0" fillId="0" borderId="6" xfId="0" applyBorder="1"/>
    <xf numFmtId="0" fontId="31" fillId="10" borderId="3" xfId="0" applyFont="1" applyFill="1" applyBorder="1" applyAlignment="1">
      <alignment horizontal="left" vertical="center"/>
    </xf>
    <xf numFmtId="1" fontId="12" fillId="22" borderId="3" xfId="14" applyNumberFormat="1" applyFont="1" applyFill="1" applyBorder="1" applyAlignment="1">
      <alignment horizontal="center"/>
    </xf>
    <xf numFmtId="0" fontId="5" fillId="0" borderId="0" xfId="0" applyFont="1"/>
    <xf numFmtId="1" fontId="12" fillId="12" borderId="3" xfId="14" applyNumberFormat="1" applyFont="1" applyFill="1" applyBorder="1" applyAlignment="1">
      <alignment horizontal="center" vertical="center"/>
    </xf>
    <xf numFmtId="0" fontId="32" fillId="0" borderId="6" xfId="0" applyFont="1" applyBorder="1"/>
    <xf numFmtId="0" fontId="15" fillId="0" borderId="0" xfId="0" applyFont="1"/>
    <xf numFmtId="1" fontId="32" fillId="0" borderId="0" xfId="14" applyNumberFormat="1" applyFont="1" applyAlignment="1">
      <alignment horizontal="center" vertical="center"/>
    </xf>
    <xf numFmtId="0" fontId="33" fillId="0" borderId="0" xfId="0" applyFont="1"/>
    <xf numFmtId="0" fontId="15" fillId="0" borderId="18" xfId="0" applyFont="1" applyBorder="1"/>
    <xf numFmtId="0" fontId="6" fillId="6" borderId="0" xfId="19" applyFont="1" applyFill="1" applyBorder="1" applyAlignment="1">
      <alignment horizontal="center" vertical="center" wrapText="1"/>
    </xf>
    <xf numFmtId="0" fontId="0" fillId="6" borderId="0" xfId="0" applyFill="1" applyBorder="1" applyAlignment="1">
      <alignment vertical="center"/>
    </xf>
    <xf numFmtId="0" fontId="7" fillId="0" borderId="0" xfId="19" applyFont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32" fillId="0" borderId="5" xfId="0" applyFont="1" applyBorder="1" applyAlignment="1">
      <alignment horizontal="left"/>
    </xf>
    <xf numFmtId="0" fontId="28" fillId="21" borderId="1" xfId="0" applyFont="1" applyFill="1" applyBorder="1" applyAlignment="1">
      <alignment horizontal="center"/>
    </xf>
    <xf numFmtId="0" fontId="12" fillId="13" borderId="3" xfId="0" applyFont="1" applyFill="1" applyBorder="1" applyAlignment="1">
      <alignment horizontal="center"/>
    </xf>
    <xf numFmtId="0" fontId="26" fillId="0" borderId="3" xfId="0" applyFont="1" applyBorder="1" applyAlignment="1">
      <alignment horizontal="left" wrapText="1"/>
    </xf>
    <xf numFmtId="3" fontId="12" fillId="7" borderId="3" xfId="0" applyNumberFormat="1" applyFont="1" applyFill="1" applyBorder="1" applyAlignment="1">
      <alignment horizontal="center" vertical="center" wrapText="1"/>
    </xf>
    <xf numFmtId="0" fontId="12" fillId="20" borderId="16" xfId="0" applyFont="1" applyFill="1" applyBorder="1" applyAlignment="1">
      <alignment horizontal="center" vertical="center"/>
    </xf>
    <xf numFmtId="0" fontId="5" fillId="12" borderId="3" xfId="0" applyFont="1" applyFill="1" applyBorder="1"/>
    <xf numFmtId="0" fontId="23" fillId="1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19" fillId="14" borderId="3" xfId="0" applyFont="1" applyFill="1" applyBorder="1" applyAlignment="1">
      <alignment horizontal="center" vertical="center"/>
    </xf>
    <xf numFmtId="0" fontId="20" fillId="15" borderId="3" xfId="0" applyFont="1" applyFill="1" applyBorder="1" applyAlignment="1">
      <alignment horizontal="center" vertical="center"/>
    </xf>
    <xf numFmtId="3" fontId="12" fillId="16" borderId="3" xfId="0" applyNumberFormat="1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12" fillId="13" borderId="14" xfId="0" applyFont="1" applyFill="1" applyBorder="1" applyAlignment="1">
      <alignment horizontal="center" vertical="center"/>
    </xf>
  </cellXfs>
  <cellStyles count="21">
    <cellStyle name="cf1" xfId="7" xr:uid="{00000000-0005-0000-0000-00000A000000}"/>
    <cellStyle name="cf2" xfId="8" xr:uid="{00000000-0005-0000-0000-00000B000000}"/>
    <cellStyle name="cf3" xfId="9" xr:uid="{00000000-0005-0000-0000-00000C000000}"/>
    <cellStyle name="cf4" xfId="10" xr:uid="{00000000-0005-0000-0000-00000D000000}"/>
    <cellStyle name="Excel Built-in Excel Built-in Excel Built-in Excel Built-in Excel Built-in Excel Built-in Excel Built-in Excel Built-in Excel Built-in Excel Built-in Excel Built-in Excel Built-in Excel Built-in Excel Built-in Excel Built-in Excel Built-in Excel Built-in " xfId="19" xr:uid="{00000000-0005-0000-0000-000016000000}"/>
    <cellStyle name="Excel_BuiltIn_Texto explicativo" xfId="20" xr:uid="{00000000-0005-0000-0000-000017000000}"/>
    <cellStyle name="Heading 3" xfId="11" xr:uid="{00000000-0005-0000-0000-00000E000000}"/>
    <cellStyle name="Heading1 1" xfId="12" xr:uid="{00000000-0005-0000-0000-00000F000000}"/>
    <cellStyle name="Moneda" xfId="1" builtinId="4"/>
    <cellStyle name="Neutral 1" xfId="13" xr:uid="{00000000-0005-0000-0000-000010000000}"/>
    <cellStyle name="Normal" xfId="0" builtinId="0"/>
    <cellStyle name="Normal 20" xfId="14" xr:uid="{00000000-0005-0000-0000-000011000000}"/>
    <cellStyle name="Normal 3" xfId="15" xr:uid="{00000000-0005-0000-0000-000012000000}"/>
    <cellStyle name="Porcentaje" xfId="2" builtinId="5"/>
    <cellStyle name="Porcentual 3" xfId="16" xr:uid="{00000000-0005-0000-0000-000013000000}"/>
    <cellStyle name="Result 2" xfId="17" xr:uid="{00000000-0005-0000-0000-000014000000}"/>
    <cellStyle name="Result2 3" xfId="18" xr:uid="{00000000-0005-0000-0000-000015000000}"/>
    <cellStyle name="Resultado" xfId="3" xr:uid="{00000000-0005-0000-0000-000006000000}"/>
    <cellStyle name="Resultado2" xfId="4" xr:uid="{00000000-0005-0000-0000-000007000000}"/>
    <cellStyle name="Título" xfId="5" xr:uid="{00000000-0005-0000-0000-000008000000}"/>
    <cellStyle name="Título1" xfId="6" xr:uid="{00000000-0005-0000-0000-000009000000}"/>
  </cellStyles>
  <dxfs count="205"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FF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FF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FF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FF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00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FF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99CC00"/>
        </patternFill>
      </fill>
    </dxf>
    <dxf>
      <font>
        <b val="0"/>
        <sz val="11"/>
        <color rgb="FF000000"/>
        <name val="Calibri"/>
        <family val="2"/>
      </font>
      <fill>
        <patternFill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95400</xdr:colOff>
      <xdr:row>0</xdr:row>
      <xdr:rowOff>304920</xdr:rowOff>
    </xdr:from>
    <xdr:to>
      <xdr:col>0</xdr:col>
      <xdr:colOff>704880</xdr:colOff>
      <xdr:row>0</xdr:row>
      <xdr:rowOff>647640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5400" y="304920"/>
          <a:ext cx="609480" cy="3427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11</xdr:col>
      <xdr:colOff>276120</xdr:colOff>
      <xdr:row>0</xdr:row>
      <xdr:rowOff>323640</xdr:rowOff>
    </xdr:from>
    <xdr:to>
      <xdr:col>13</xdr:col>
      <xdr:colOff>399960</xdr:colOff>
      <xdr:row>0</xdr:row>
      <xdr:rowOff>666360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791120" y="323640"/>
          <a:ext cx="762120" cy="3427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9"/>
  <sheetViews>
    <sheetView showGridLines="0" zoomScaleNormal="100" workbookViewId="0">
      <pane xSplit="2" ySplit="4" topLeftCell="AR5" activePane="bottomRight" state="frozen"/>
      <selection pane="topRight" activeCell="AR1" sqref="AR1"/>
      <selection pane="bottomLeft" activeCell="A5" sqref="A5"/>
      <selection pane="bottomRight" activeCell="AX8" sqref="AX8"/>
    </sheetView>
  </sheetViews>
  <sheetFormatPr baseColWidth="10" defaultColWidth="9.140625" defaultRowHeight="15"/>
  <cols>
    <col min="1" max="1" width="34.28515625" style="1" customWidth="1"/>
    <col min="2" max="2" width="9.42578125" style="2" customWidth="1"/>
    <col min="3" max="29" width="8.42578125" style="3" customWidth="1"/>
    <col min="30" max="30" width="8.5703125" style="3" customWidth="1"/>
    <col min="31" max="54" width="8.5703125" style="4" customWidth="1"/>
    <col min="55" max="1025" width="11.85546875" style="4" customWidth="1"/>
  </cols>
  <sheetData>
    <row r="1" spans="1:54" s="5" customFormat="1" ht="18.75" customHeight="1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</row>
    <row r="3" spans="1:54" s="5" customFormat="1" ht="45.75" customHeight="1">
      <c r="A3" s="208" t="s">
        <v>1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</row>
    <row r="4" spans="1:54">
      <c r="C4" s="6">
        <v>42614</v>
      </c>
      <c r="D4" s="6">
        <v>42645</v>
      </c>
      <c r="E4" s="6">
        <v>42676</v>
      </c>
      <c r="F4" s="6">
        <v>42707</v>
      </c>
      <c r="G4" s="6">
        <v>42738</v>
      </c>
      <c r="H4" s="6">
        <v>42769</v>
      </c>
      <c r="I4" s="6">
        <v>42800</v>
      </c>
      <c r="J4" s="6">
        <v>42831</v>
      </c>
      <c r="K4" s="6">
        <v>42862</v>
      </c>
      <c r="L4" s="6">
        <v>42893</v>
      </c>
      <c r="M4" s="6">
        <v>42924</v>
      </c>
      <c r="N4" s="6">
        <v>42955</v>
      </c>
      <c r="O4" s="6">
        <v>42986</v>
      </c>
      <c r="P4" s="6">
        <v>43017</v>
      </c>
      <c r="Q4" s="6">
        <v>43048</v>
      </c>
      <c r="R4" s="6">
        <v>43079</v>
      </c>
      <c r="S4" s="6">
        <v>43110</v>
      </c>
      <c r="T4" s="6">
        <v>43141</v>
      </c>
      <c r="U4" s="6">
        <v>43172</v>
      </c>
      <c r="V4" s="6">
        <v>43203</v>
      </c>
      <c r="W4" s="6">
        <v>43234</v>
      </c>
      <c r="X4" s="6">
        <v>43265</v>
      </c>
      <c r="Y4" s="6">
        <v>43296</v>
      </c>
      <c r="Z4" s="6">
        <v>43327</v>
      </c>
      <c r="AA4" s="6">
        <v>43358</v>
      </c>
      <c r="AB4" s="6">
        <v>43389</v>
      </c>
      <c r="AC4" s="6">
        <v>43420</v>
      </c>
      <c r="AD4" s="6">
        <v>43451</v>
      </c>
      <c r="AE4" s="6">
        <v>43482</v>
      </c>
      <c r="AF4" s="6">
        <v>43513</v>
      </c>
      <c r="AG4" s="6">
        <v>43544</v>
      </c>
      <c r="AH4" s="6">
        <v>43575</v>
      </c>
      <c r="AI4" s="6">
        <v>43606</v>
      </c>
      <c r="AJ4" s="6">
        <v>43637</v>
      </c>
      <c r="AK4" s="6">
        <v>43668</v>
      </c>
      <c r="AL4" s="6">
        <v>43699</v>
      </c>
      <c r="AM4" s="6">
        <v>43730</v>
      </c>
      <c r="AN4" s="6">
        <v>43761</v>
      </c>
      <c r="AO4" s="6">
        <v>43792</v>
      </c>
      <c r="AP4" s="6">
        <v>43823</v>
      </c>
      <c r="AQ4" s="6">
        <v>43854</v>
      </c>
      <c r="AR4" s="6">
        <v>43885</v>
      </c>
      <c r="AS4" s="6">
        <v>43916</v>
      </c>
      <c r="AT4" s="6">
        <v>43947</v>
      </c>
      <c r="AU4" s="6">
        <v>43978</v>
      </c>
      <c r="AV4" s="6">
        <v>44009</v>
      </c>
      <c r="AW4" s="6">
        <v>44040</v>
      </c>
      <c r="AX4" s="6">
        <v>44071</v>
      </c>
      <c r="AY4" s="6">
        <v>44102</v>
      </c>
      <c r="AZ4" s="6">
        <v>44133</v>
      </c>
      <c r="BA4" s="6">
        <v>44164</v>
      </c>
      <c r="BB4" s="6">
        <v>44195</v>
      </c>
    </row>
    <row r="5" spans="1:54" s="11" customFormat="1">
      <c r="A5" s="7" t="s">
        <v>2</v>
      </c>
      <c r="B5" s="8"/>
      <c r="C5" s="9">
        <v>21</v>
      </c>
      <c r="D5" s="9">
        <v>20</v>
      </c>
      <c r="E5" s="9">
        <v>22</v>
      </c>
      <c r="F5" s="9">
        <v>16</v>
      </c>
      <c r="G5" s="9">
        <v>17</v>
      </c>
      <c r="H5" s="9">
        <v>20</v>
      </c>
      <c r="I5" s="9">
        <v>23</v>
      </c>
      <c r="J5" s="9">
        <v>15</v>
      </c>
      <c r="K5" s="9">
        <v>22</v>
      </c>
      <c r="L5" s="9">
        <v>22</v>
      </c>
      <c r="M5" s="9">
        <v>13</v>
      </c>
      <c r="N5" s="9">
        <v>21</v>
      </c>
      <c r="O5" s="9">
        <v>20</v>
      </c>
      <c r="P5" s="9">
        <v>19</v>
      </c>
      <c r="Q5" s="9">
        <v>22</v>
      </c>
      <c r="R5" s="9">
        <v>15</v>
      </c>
      <c r="S5" s="9">
        <v>18</v>
      </c>
      <c r="T5" s="9">
        <v>20</v>
      </c>
      <c r="U5" s="9">
        <v>17</v>
      </c>
      <c r="V5" s="9">
        <v>20</v>
      </c>
      <c r="W5" s="9">
        <v>21</v>
      </c>
      <c r="X5" s="9">
        <v>21</v>
      </c>
      <c r="Y5" s="9">
        <v>21</v>
      </c>
      <c r="Z5" s="9">
        <v>21</v>
      </c>
      <c r="AA5" s="10">
        <v>20</v>
      </c>
      <c r="AB5" s="10">
        <v>22</v>
      </c>
      <c r="AC5" s="10">
        <v>22</v>
      </c>
      <c r="AD5" s="10">
        <v>15</v>
      </c>
      <c r="AE5" s="10">
        <v>19</v>
      </c>
      <c r="AF5" s="10">
        <v>20</v>
      </c>
      <c r="AG5" s="10">
        <v>21</v>
      </c>
      <c r="AH5" s="10">
        <v>16</v>
      </c>
      <c r="AI5" s="10">
        <v>22</v>
      </c>
      <c r="AJ5" s="10">
        <v>20</v>
      </c>
      <c r="AK5" s="10">
        <v>22</v>
      </c>
      <c r="AL5" s="10">
        <v>20</v>
      </c>
      <c r="AM5" s="10">
        <v>21</v>
      </c>
      <c r="AN5" s="10">
        <v>23</v>
      </c>
      <c r="AO5" s="10">
        <v>21</v>
      </c>
      <c r="AP5" s="10">
        <v>15</v>
      </c>
      <c r="AQ5" s="10">
        <v>20</v>
      </c>
      <c r="AR5" s="10">
        <v>20</v>
      </c>
      <c r="AS5" s="10">
        <v>16</v>
      </c>
      <c r="AT5" s="10">
        <v>14</v>
      </c>
      <c r="AU5" s="10">
        <v>21</v>
      </c>
      <c r="AV5" s="10">
        <v>22</v>
      </c>
      <c r="AW5" s="10">
        <v>22</v>
      </c>
      <c r="AX5" s="10">
        <v>20</v>
      </c>
      <c r="AY5" s="10"/>
      <c r="AZ5" s="10"/>
      <c r="BA5" s="10"/>
      <c r="BB5" s="10"/>
    </row>
    <row r="6" spans="1:54" s="5" customFormat="1" ht="25.5">
      <c r="A6" s="12" t="s">
        <v>3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</row>
    <row r="7" spans="1:54" s="11" customFormat="1">
      <c r="A7" s="15" t="s">
        <v>4</v>
      </c>
      <c r="B7" s="16"/>
      <c r="C7" s="10">
        <v>5</v>
      </c>
      <c r="D7" s="10">
        <v>13</v>
      </c>
      <c r="E7" s="10">
        <v>10</v>
      </c>
      <c r="F7" s="10">
        <v>6</v>
      </c>
      <c r="G7" s="10">
        <v>7</v>
      </c>
      <c r="H7" s="10">
        <v>9</v>
      </c>
      <c r="I7" s="10">
        <v>10</v>
      </c>
      <c r="J7" s="10">
        <v>6</v>
      </c>
      <c r="K7" s="10">
        <v>9</v>
      </c>
      <c r="L7" s="10">
        <v>8</v>
      </c>
      <c r="M7" s="10">
        <v>5</v>
      </c>
      <c r="N7" s="10">
        <v>8</v>
      </c>
      <c r="O7" s="10">
        <v>8</v>
      </c>
      <c r="P7" s="10">
        <v>8</v>
      </c>
      <c r="Q7" s="10">
        <v>9</v>
      </c>
      <c r="R7" s="10">
        <v>6</v>
      </c>
      <c r="S7" s="10">
        <v>7</v>
      </c>
      <c r="T7" s="10">
        <v>8</v>
      </c>
      <c r="U7" s="10">
        <v>7</v>
      </c>
      <c r="V7" s="10">
        <v>8</v>
      </c>
      <c r="W7" s="10">
        <v>9</v>
      </c>
      <c r="X7" s="10">
        <v>8</v>
      </c>
      <c r="Y7" s="10">
        <v>8</v>
      </c>
      <c r="Z7" s="10">
        <v>8</v>
      </c>
      <c r="AA7" s="10">
        <v>8</v>
      </c>
      <c r="AB7" s="10">
        <v>9</v>
      </c>
      <c r="AC7" s="10">
        <v>8</v>
      </c>
      <c r="AD7" s="10">
        <v>6</v>
      </c>
      <c r="AE7" s="10">
        <v>4</v>
      </c>
      <c r="AF7" s="10">
        <v>6</v>
      </c>
      <c r="AG7" s="10">
        <v>5</v>
      </c>
      <c r="AH7" s="10">
        <v>4</v>
      </c>
      <c r="AI7" s="10">
        <v>5</v>
      </c>
      <c r="AJ7" s="10">
        <v>4</v>
      </c>
      <c r="AK7" s="10">
        <v>4</v>
      </c>
      <c r="AL7" s="10">
        <v>4</v>
      </c>
      <c r="AM7" s="10">
        <v>4</v>
      </c>
      <c r="AN7" s="10">
        <v>5</v>
      </c>
      <c r="AO7" s="10">
        <v>4</v>
      </c>
      <c r="AP7" s="10">
        <v>3</v>
      </c>
      <c r="AQ7" s="10">
        <v>4</v>
      </c>
      <c r="AR7" s="10">
        <v>4</v>
      </c>
      <c r="AS7" s="10">
        <v>4</v>
      </c>
      <c r="AT7" s="10">
        <v>3</v>
      </c>
      <c r="AU7" s="10">
        <v>4</v>
      </c>
      <c r="AV7" s="10">
        <v>4.5</v>
      </c>
      <c r="AW7" s="10">
        <v>4.5</v>
      </c>
      <c r="AX7" s="10">
        <v>4</v>
      </c>
      <c r="AY7" s="10"/>
      <c r="AZ7" s="10"/>
      <c r="BA7" s="10"/>
      <c r="BB7" s="10"/>
    </row>
    <row r="8" spans="1:54" s="11" customFormat="1">
      <c r="A8" s="15" t="s">
        <v>5</v>
      </c>
      <c r="B8" s="17"/>
      <c r="C8" s="10">
        <v>5</v>
      </c>
      <c r="D8" s="10">
        <v>13</v>
      </c>
      <c r="E8" s="10">
        <v>10</v>
      </c>
      <c r="F8" s="10">
        <v>6</v>
      </c>
      <c r="G8" s="10">
        <v>7</v>
      </c>
      <c r="H8" s="10">
        <v>9</v>
      </c>
      <c r="I8" s="10">
        <v>10</v>
      </c>
      <c r="J8" s="10">
        <v>6</v>
      </c>
      <c r="K8" s="10">
        <v>9</v>
      </c>
      <c r="L8" s="10">
        <v>8</v>
      </c>
      <c r="M8" s="10">
        <v>5</v>
      </c>
      <c r="N8" s="10">
        <v>8</v>
      </c>
      <c r="O8" s="10">
        <v>8</v>
      </c>
      <c r="P8" s="10">
        <v>8</v>
      </c>
      <c r="Q8" s="10">
        <v>9</v>
      </c>
      <c r="R8" s="10">
        <v>6</v>
      </c>
      <c r="S8" s="10">
        <v>7</v>
      </c>
      <c r="T8" s="10">
        <v>8</v>
      </c>
      <c r="U8" s="10">
        <v>7</v>
      </c>
      <c r="V8" s="10">
        <v>8</v>
      </c>
      <c r="W8" s="10">
        <v>9</v>
      </c>
      <c r="X8" s="10">
        <v>8</v>
      </c>
      <c r="Y8" s="10">
        <v>8</v>
      </c>
      <c r="Z8" s="10">
        <v>8</v>
      </c>
      <c r="AA8" s="10">
        <v>8</v>
      </c>
      <c r="AB8" s="10">
        <v>9</v>
      </c>
      <c r="AC8" s="10">
        <v>8</v>
      </c>
      <c r="AD8" s="10">
        <v>6</v>
      </c>
      <c r="AE8" s="10">
        <v>4</v>
      </c>
      <c r="AF8" s="10">
        <v>6</v>
      </c>
      <c r="AG8" s="10">
        <v>6</v>
      </c>
      <c r="AH8" s="10">
        <v>4</v>
      </c>
      <c r="AI8" s="10">
        <v>6</v>
      </c>
      <c r="AJ8" s="10">
        <v>4</v>
      </c>
      <c r="AK8" s="10">
        <v>4</v>
      </c>
      <c r="AL8" s="10">
        <v>5</v>
      </c>
      <c r="AM8" s="10">
        <v>6</v>
      </c>
      <c r="AN8" s="10">
        <v>7</v>
      </c>
      <c r="AO8" s="10">
        <v>4</v>
      </c>
      <c r="AP8" s="10">
        <v>3</v>
      </c>
      <c r="AQ8" s="10">
        <v>4</v>
      </c>
      <c r="AR8" s="10">
        <v>4</v>
      </c>
      <c r="AS8" s="10">
        <v>4</v>
      </c>
      <c r="AT8" s="10">
        <v>3</v>
      </c>
      <c r="AU8" s="10">
        <v>4</v>
      </c>
      <c r="AV8" s="10">
        <v>4.5</v>
      </c>
      <c r="AW8" s="10">
        <v>4.5</v>
      </c>
      <c r="AX8" s="10">
        <v>4</v>
      </c>
      <c r="AY8" s="10"/>
      <c r="AZ8" s="10"/>
      <c r="BA8" s="10"/>
      <c r="BB8" s="10"/>
    </row>
    <row r="9" spans="1:54" s="11" customFormat="1">
      <c r="A9" s="15" t="s">
        <v>6</v>
      </c>
      <c r="B9" s="17"/>
      <c r="C9" s="10">
        <v>5</v>
      </c>
      <c r="D9" s="10">
        <v>13</v>
      </c>
      <c r="E9" s="10">
        <v>10</v>
      </c>
      <c r="F9" s="10">
        <v>6</v>
      </c>
      <c r="G9" s="10">
        <v>7</v>
      </c>
      <c r="H9" s="10">
        <v>9</v>
      </c>
      <c r="I9" s="10">
        <v>10</v>
      </c>
      <c r="J9" s="10">
        <v>6</v>
      </c>
      <c r="K9" s="10">
        <v>9</v>
      </c>
      <c r="L9" s="10">
        <v>8</v>
      </c>
      <c r="M9" s="10">
        <v>5</v>
      </c>
      <c r="N9" s="10">
        <v>8</v>
      </c>
      <c r="O9" s="10">
        <v>8</v>
      </c>
      <c r="P9" s="10">
        <v>8</v>
      </c>
      <c r="Q9" s="10">
        <v>9</v>
      </c>
      <c r="R9" s="10">
        <v>6</v>
      </c>
      <c r="S9" s="10">
        <v>7</v>
      </c>
      <c r="T9" s="10">
        <v>8</v>
      </c>
      <c r="U9" s="10">
        <v>7</v>
      </c>
      <c r="V9" s="10">
        <v>8</v>
      </c>
      <c r="W9" s="10">
        <v>9</v>
      </c>
      <c r="X9" s="10">
        <v>8</v>
      </c>
      <c r="Y9" s="10">
        <v>8</v>
      </c>
      <c r="Z9" s="10">
        <v>8</v>
      </c>
      <c r="AA9" s="10">
        <v>8</v>
      </c>
      <c r="AB9" s="10">
        <v>9</v>
      </c>
      <c r="AC9" s="10">
        <v>8</v>
      </c>
      <c r="AD9" s="10">
        <v>6</v>
      </c>
      <c r="AE9" s="10">
        <v>4</v>
      </c>
      <c r="AF9" s="10">
        <v>7</v>
      </c>
      <c r="AG9" s="10">
        <v>5</v>
      </c>
      <c r="AH9" s="10">
        <v>4</v>
      </c>
      <c r="AI9" s="10">
        <v>7</v>
      </c>
      <c r="AJ9" s="10">
        <v>4</v>
      </c>
      <c r="AK9" s="10">
        <v>4</v>
      </c>
      <c r="AL9" s="10">
        <v>5</v>
      </c>
      <c r="AM9" s="10">
        <v>6</v>
      </c>
      <c r="AN9" s="10">
        <v>6</v>
      </c>
      <c r="AO9" s="10">
        <v>5</v>
      </c>
      <c r="AP9" s="10">
        <v>4</v>
      </c>
      <c r="AQ9" s="10">
        <v>5</v>
      </c>
      <c r="AR9" s="10">
        <v>5</v>
      </c>
      <c r="AS9" s="10">
        <v>5</v>
      </c>
      <c r="AT9" s="10">
        <v>3</v>
      </c>
      <c r="AU9" s="10">
        <v>4</v>
      </c>
      <c r="AV9" s="10">
        <v>4.5</v>
      </c>
      <c r="AW9" s="10">
        <v>6.5</v>
      </c>
      <c r="AX9" s="10">
        <v>6</v>
      </c>
      <c r="AY9" s="10"/>
      <c r="AZ9" s="10"/>
      <c r="BA9" s="10"/>
      <c r="BB9" s="10"/>
    </row>
    <row r="10" spans="1:54" s="11" customFormat="1" hidden="1">
      <c r="A10" s="15" t="s">
        <v>7</v>
      </c>
      <c r="B10" s="17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</row>
    <row r="11" spans="1:54" s="11" customFormat="1">
      <c r="A11" s="15" t="s">
        <v>8</v>
      </c>
      <c r="B11" s="17"/>
      <c r="C11" s="10">
        <v>0</v>
      </c>
      <c r="D11" s="10">
        <v>0</v>
      </c>
      <c r="E11" s="10">
        <v>2</v>
      </c>
      <c r="F11" s="10">
        <v>0</v>
      </c>
      <c r="G11" s="10">
        <v>5</v>
      </c>
      <c r="H11" s="10">
        <v>1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2</v>
      </c>
      <c r="AG11" s="10">
        <v>1</v>
      </c>
      <c r="AH11" s="10">
        <v>1</v>
      </c>
      <c r="AI11" s="10">
        <v>2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1</v>
      </c>
      <c r="AW11" s="10">
        <v>0</v>
      </c>
      <c r="AX11" s="10">
        <v>0</v>
      </c>
      <c r="AY11" s="10"/>
      <c r="AZ11" s="10"/>
      <c r="BA11" s="10"/>
      <c r="BB11" s="10"/>
    </row>
    <row r="12" spans="1:54" s="11" customFormat="1">
      <c r="A12" s="15" t="s">
        <v>9</v>
      </c>
      <c r="B12" s="17"/>
      <c r="C12" s="10">
        <v>0</v>
      </c>
      <c r="D12" s="10">
        <v>0</v>
      </c>
      <c r="E12" s="10">
        <v>2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2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1</v>
      </c>
      <c r="AS12" s="10">
        <v>1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/>
      <c r="AZ12" s="10"/>
      <c r="BA12" s="10"/>
      <c r="BB12" s="10"/>
    </row>
    <row r="13" spans="1:54" hidden="1">
      <c r="A13" s="15" t="s">
        <v>10</v>
      </c>
      <c r="B13" s="18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</row>
    <row r="14" spans="1:54" s="5" customFormat="1">
      <c r="A14" s="12" t="s">
        <v>11</v>
      </c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</row>
    <row r="15" spans="1:54">
      <c r="A15" s="19" t="s">
        <v>4</v>
      </c>
      <c r="B15" s="20"/>
      <c r="C15" s="21">
        <f t="shared" ref="C15:AH15" si="0">C$5-C7</f>
        <v>16</v>
      </c>
      <c r="D15" s="21">
        <f t="shared" si="0"/>
        <v>7</v>
      </c>
      <c r="E15" s="21">
        <f t="shared" si="0"/>
        <v>12</v>
      </c>
      <c r="F15" s="21">
        <f t="shared" si="0"/>
        <v>10</v>
      </c>
      <c r="G15" s="21">
        <f t="shared" si="0"/>
        <v>10</v>
      </c>
      <c r="H15" s="21">
        <f t="shared" si="0"/>
        <v>11</v>
      </c>
      <c r="I15" s="21">
        <f t="shared" si="0"/>
        <v>13</v>
      </c>
      <c r="J15" s="21">
        <f t="shared" si="0"/>
        <v>9</v>
      </c>
      <c r="K15" s="21">
        <f t="shared" si="0"/>
        <v>13</v>
      </c>
      <c r="L15" s="21">
        <f t="shared" si="0"/>
        <v>14</v>
      </c>
      <c r="M15" s="21">
        <f t="shared" si="0"/>
        <v>8</v>
      </c>
      <c r="N15" s="21">
        <f t="shared" si="0"/>
        <v>13</v>
      </c>
      <c r="O15" s="21">
        <f t="shared" si="0"/>
        <v>12</v>
      </c>
      <c r="P15" s="21">
        <f t="shared" si="0"/>
        <v>11</v>
      </c>
      <c r="Q15" s="21">
        <f t="shared" si="0"/>
        <v>13</v>
      </c>
      <c r="R15" s="21">
        <f t="shared" si="0"/>
        <v>9</v>
      </c>
      <c r="S15" s="21">
        <f t="shared" si="0"/>
        <v>11</v>
      </c>
      <c r="T15" s="21">
        <f t="shared" si="0"/>
        <v>12</v>
      </c>
      <c r="U15" s="21">
        <f t="shared" si="0"/>
        <v>10</v>
      </c>
      <c r="V15" s="21">
        <f t="shared" si="0"/>
        <v>12</v>
      </c>
      <c r="W15" s="21">
        <f t="shared" si="0"/>
        <v>12</v>
      </c>
      <c r="X15" s="21">
        <f t="shared" si="0"/>
        <v>13</v>
      </c>
      <c r="Y15" s="21">
        <f t="shared" si="0"/>
        <v>13</v>
      </c>
      <c r="Z15" s="21">
        <f t="shared" si="0"/>
        <v>13</v>
      </c>
      <c r="AA15" s="21">
        <f t="shared" si="0"/>
        <v>12</v>
      </c>
      <c r="AB15" s="21">
        <f t="shared" si="0"/>
        <v>13</v>
      </c>
      <c r="AC15" s="21">
        <f t="shared" si="0"/>
        <v>14</v>
      </c>
      <c r="AD15" s="21">
        <f t="shared" si="0"/>
        <v>9</v>
      </c>
      <c r="AE15" s="21">
        <f t="shared" si="0"/>
        <v>15</v>
      </c>
      <c r="AF15" s="21">
        <f t="shared" si="0"/>
        <v>14</v>
      </c>
      <c r="AG15" s="21">
        <f t="shared" si="0"/>
        <v>16</v>
      </c>
      <c r="AH15" s="21">
        <f t="shared" si="0"/>
        <v>12</v>
      </c>
      <c r="AI15" s="21">
        <f t="shared" ref="AI15:BB15" si="1">AI$5-AI7</f>
        <v>17</v>
      </c>
      <c r="AJ15" s="21">
        <f t="shared" si="1"/>
        <v>16</v>
      </c>
      <c r="AK15" s="21">
        <f t="shared" si="1"/>
        <v>18</v>
      </c>
      <c r="AL15" s="21">
        <f t="shared" si="1"/>
        <v>16</v>
      </c>
      <c r="AM15" s="21">
        <f t="shared" si="1"/>
        <v>17</v>
      </c>
      <c r="AN15" s="21">
        <f t="shared" si="1"/>
        <v>18</v>
      </c>
      <c r="AO15" s="21">
        <f t="shared" si="1"/>
        <v>17</v>
      </c>
      <c r="AP15" s="21">
        <f t="shared" si="1"/>
        <v>12</v>
      </c>
      <c r="AQ15" s="21">
        <f t="shared" si="1"/>
        <v>16</v>
      </c>
      <c r="AR15" s="21">
        <f t="shared" si="1"/>
        <v>16</v>
      </c>
      <c r="AS15" s="21">
        <f t="shared" si="1"/>
        <v>12</v>
      </c>
      <c r="AT15" s="21">
        <f t="shared" si="1"/>
        <v>11</v>
      </c>
      <c r="AU15" s="21">
        <f t="shared" si="1"/>
        <v>17</v>
      </c>
      <c r="AV15" s="21">
        <f t="shared" si="1"/>
        <v>17.5</v>
      </c>
      <c r="AW15" s="21">
        <f t="shared" si="1"/>
        <v>17.5</v>
      </c>
      <c r="AX15" s="21">
        <f t="shared" si="1"/>
        <v>16</v>
      </c>
      <c r="AY15" s="21">
        <f t="shared" si="1"/>
        <v>0</v>
      </c>
      <c r="AZ15" s="21">
        <f t="shared" si="1"/>
        <v>0</v>
      </c>
      <c r="BA15" s="21">
        <f t="shared" si="1"/>
        <v>0</v>
      </c>
      <c r="BB15" s="21">
        <f t="shared" si="1"/>
        <v>0</v>
      </c>
    </row>
    <row r="16" spans="1:54">
      <c r="A16" s="19" t="s">
        <v>5</v>
      </c>
      <c r="B16" s="22"/>
      <c r="C16" s="21">
        <f t="shared" ref="C16:AH16" si="2">C$5-C8</f>
        <v>16</v>
      </c>
      <c r="D16" s="21">
        <f t="shared" si="2"/>
        <v>7</v>
      </c>
      <c r="E16" s="21">
        <f t="shared" si="2"/>
        <v>12</v>
      </c>
      <c r="F16" s="21">
        <f t="shared" si="2"/>
        <v>10</v>
      </c>
      <c r="G16" s="21">
        <f t="shared" si="2"/>
        <v>10</v>
      </c>
      <c r="H16" s="21">
        <f t="shared" si="2"/>
        <v>11</v>
      </c>
      <c r="I16" s="21">
        <f t="shared" si="2"/>
        <v>13</v>
      </c>
      <c r="J16" s="21">
        <f t="shared" si="2"/>
        <v>9</v>
      </c>
      <c r="K16" s="21">
        <f t="shared" si="2"/>
        <v>13</v>
      </c>
      <c r="L16" s="21">
        <f t="shared" si="2"/>
        <v>14</v>
      </c>
      <c r="M16" s="21">
        <f t="shared" si="2"/>
        <v>8</v>
      </c>
      <c r="N16" s="21">
        <f t="shared" si="2"/>
        <v>13</v>
      </c>
      <c r="O16" s="21">
        <f t="shared" si="2"/>
        <v>12</v>
      </c>
      <c r="P16" s="21">
        <f t="shared" si="2"/>
        <v>11</v>
      </c>
      <c r="Q16" s="21">
        <f t="shared" si="2"/>
        <v>13</v>
      </c>
      <c r="R16" s="21">
        <f t="shared" si="2"/>
        <v>9</v>
      </c>
      <c r="S16" s="21">
        <f t="shared" si="2"/>
        <v>11</v>
      </c>
      <c r="T16" s="21">
        <f t="shared" si="2"/>
        <v>12</v>
      </c>
      <c r="U16" s="21">
        <f t="shared" si="2"/>
        <v>10</v>
      </c>
      <c r="V16" s="21">
        <f t="shared" si="2"/>
        <v>12</v>
      </c>
      <c r="W16" s="21">
        <f t="shared" si="2"/>
        <v>12</v>
      </c>
      <c r="X16" s="21">
        <f t="shared" si="2"/>
        <v>13</v>
      </c>
      <c r="Y16" s="21">
        <f t="shared" si="2"/>
        <v>13</v>
      </c>
      <c r="Z16" s="21">
        <f t="shared" si="2"/>
        <v>13</v>
      </c>
      <c r="AA16" s="21">
        <f t="shared" si="2"/>
        <v>12</v>
      </c>
      <c r="AB16" s="21">
        <f t="shared" si="2"/>
        <v>13</v>
      </c>
      <c r="AC16" s="21">
        <f t="shared" si="2"/>
        <v>14</v>
      </c>
      <c r="AD16" s="21">
        <f t="shared" si="2"/>
        <v>9</v>
      </c>
      <c r="AE16" s="21">
        <f t="shared" si="2"/>
        <v>15</v>
      </c>
      <c r="AF16" s="21">
        <f t="shared" si="2"/>
        <v>14</v>
      </c>
      <c r="AG16" s="21">
        <f t="shared" si="2"/>
        <v>15</v>
      </c>
      <c r="AH16" s="21">
        <f t="shared" si="2"/>
        <v>12</v>
      </c>
      <c r="AI16" s="21">
        <f t="shared" ref="AI16:BB16" si="3">AI$5-AI8</f>
        <v>16</v>
      </c>
      <c r="AJ16" s="21">
        <f t="shared" si="3"/>
        <v>16</v>
      </c>
      <c r="AK16" s="21">
        <f t="shared" si="3"/>
        <v>18</v>
      </c>
      <c r="AL16" s="21">
        <f t="shared" si="3"/>
        <v>15</v>
      </c>
      <c r="AM16" s="21">
        <f t="shared" si="3"/>
        <v>15</v>
      </c>
      <c r="AN16" s="21">
        <f t="shared" si="3"/>
        <v>16</v>
      </c>
      <c r="AO16" s="21">
        <f t="shared" si="3"/>
        <v>17</v>
      </c>
      <c r="AP16" s="21">
        <f t="shared" si="3"/>
        <v>12</v>
      </c>
      <c r="AQ16" s="21">
        <f t="shared" si="3"/>
        <v>16</v>
      </c>
      <c r="AR16" s="21">
        <f t="shared" si="3"/>
        <v>16</v>
      </c>
      <c r="AS16" s="21">
        <f t="shared" si="3"/>
        <v>12</v>
      </c>
      <c r="AT16" s="21">
        <f t="shared" si="3"/>
        <v>11</v>
      </c>
      <c r="AU16" s="21">
        <f t="shared" si="3"/>
        <v>17</v>
      </c>
      <c r="AV16" s="21">
        <f t="shared" si="3"/>
        <v>17.5</v>
      </c>
      <c r="AW16" s="21">
        <f t="shared" si="3"/>
        <v>17.5</v>
      </c>
      <c r="AX16" s="21">
        <f t="shared" si="3"/>
        <v>16</v>
      </c>
      <c r="AY16" s="21">
        <f t="shared" si="3"/>
        <v>0</v>
      </c>
      <c r="AZ16" s="21">
        <f t="shared" si="3"/>
        <v>0</v>
      </c>
      <c r="BA16" s="21">
        <f t="shared" si="3"/>
        <v>0</v>
      </c>
      <c r="BB16" s="21">
        <f t="shared" si="3"/>
        <v>0</v>
      </c>
    </row>
    <row r="17" spans="1:54">
      <c r="A17" s="19" t="s">
        <v>6</v>
      </c>
      <c r="B17" s="22"/>
      <c r="C17" s="21">
        <f t="shared" ref="C17:AH17" si="4">IF(C9="",0,(C$5-C9))</f>
        <v>16</v>
      </c>
      <c r="D17" s="21">
        <f t="shared" si="4"/>
        <v>7</v>
      </c>
      <c r="E17" s="21">
        <f t="shared" si="4"/>
        <v>12</v>
      </c>
      <c r="F17" s="21">
        <f t="shared" si="4"/>
        <v>10</v>
      </c>
      <c r="G17" s="21">
        <f t="shared" si="4"/>
        <v>10</v>
      </c>
      <c r="H17" s="21">
        <f t="shared" si="4"/>
        <v>11</v>
      </c>
      <c r="I17" s="21">
        <f t="shared" si="4"/>
        <v>13</v>
      </c>
      <c r="J17" s="21">
        <f t="shared" si="4"/>
        <v>9</v>
      </c>
      <c r="K17" s="21">
        <f t="shared" si="4"/>
        <v>13</v>
      </c>
      <c r="L17" s="21">
        <f t="shared" si="4"/>
        <v>14</v>
      </c>
      <c r="M17" s="21">
        <f t="shared" si="4"/>
        <v>8</v>
      </c>
      <c r="N17" s="21">
        <f t="shared" si="4"/>
        <v>13</v>
      </c>
      <c r="O17" s="21">
        <f t="shared" si="4"/>
        <v>12</v>
      </c>
      <c r="P17" s="21">
        <f t="shared" si="4"/>
        <v>11</v>
      </c>
      <c r="Q17" s="21">
        <f t="shared" si="4"/>
        <v>13</v>
      </c>
      <c r="R17" s="21">
        <f t="shared" si="4"/>
        <v>9</v>
      </c>
      <c r="S17" s="21">
        <f t="shared" si="4"/>
        <v>11</v>
      </c>
      <c r="T17" s="21">
        <f t="shared" si="4"/>
        <v>12</v>
      </c>
      <c r="U17" s="21">
        <f t="shared" si="4"/>
        <v>10</v>
      </c>
      <c r="V17" s="21">
        <f t="shared" si="4"/>
        <v>12</v>
      </c>
      <c r="W17" s="21">
        <f t="shared" si="4"/>
        <v>12</v>
      </c>
      <c r="X17" s="21">
        <f t="shared" si="4"/>
        <v>13</v>
      </c>
      <c r="Y17" s="21">
        <f t="shared" si="4"/>
        <v>13</v>
      </c>
      <c r="Z17" s="21">
        <f t="shared" si="4"/>
        <v>13</v>
      </c>
      <c r="AA17" s="21">
        <f t="shared" si="4"/>
        <v>12</v>
      </c>
      <c r="AB17" s="21">
        <f t="shared" si="4"/>
        <v>13</v>
      </c>
      <c r="AC17" s="21">
        <f t="shared" si="4"/>
        <v>14</v>
      </c>
      <c r="AD17" s="21">
        <f t="shared" si="4"/>
        <v>9</v>
      </c>
      <c r="AE17" s="21">
        <f t="shared" si="4"/>
        <v>15</v>
      </c>
      <c r="AF17" s="21">
        <f t="shared" si="4"/>
        <v>13</v>
      </c>
      <c r="AG17" s="21">
        <f t="shared" si="4"/>
        <v>16</v>
      </c>
      <c r="AH17" s="21">
        <f t="shared" si="4"/>
        <v>12</v>
      </c>
      <c r="AI17" s="21">
        <f t="shared" ref="AI17:BB17" si="5">IF(AI9="",0,(AI$5-AI9))</f>
        <v>15</v>
      </c>
      <c r="AJ17" s="21">
        <f t="shared" si="5"/>
        <v>16</v>
      </c>
      <c r="AK17" s="21">
        <f t="shared" si="5"/>
        <v>18</v>
      </c>
      <c r="AL17" s="21">
        <f t="shared" si="5"/>
        <v>15</v>
      </c>
      <c r="AM17" s="21">
        <f t="shared" si="5"/>
        <v>15</v>
      </c>
      <c r="AN17" s="21">
        <f t="shared" si="5"/>
        <v>17</v>
      </c>
      <c r="AO17" s="21">
        <f t="shared" si="5"/>
        <v>16</v>
      </c>
      <c r="AP17" s="21">
        <f t="shared" si="5"/>
        <v>11</v>
      </c>
      <c r="AQ17" s="21">
        <f t="shared" si="5"/>
        <v>15</v>
      </c>
      <c r="AR17" s="21">
        <f t="shared" si="5"/>
        <v>15</v>
      </c>
      <c r="AS17" s="21">
        <f t="shared" si="5"/>
        <v>11</v>
      </c>
      <c r="AT17" s="21">
        <f t="shared" si="5"/>
        <v>11</v>
      </c>
      <c r="AU17" s="21">
        <f t="shared" si="5"/>
        <v>17</v>
      </c>
      <c r="AV17" s="21">
        <f t="shared" si="5"/>
        <v>17.5</v>
      </c>
      <c r="AW17" s="21">
        <f t="shared" si="5"/>
        <v>15.5</v>
      </c>
      <c r="AX17" s="21">
        <f t="shared" si="5"/>
        <v>14</v>
      </c>
      <c r="AY17" s="21">
        <f t="shared" si="5"/>
        <v>0</v>
      </c>
      <c r="AZ17" s="21">
        <f t="shared" si="5"/>
        <v>0</v>
      </c>
      <c r="BA17" s="21">
        <f t="shared" si="5"/>
        <v>0</v>
      </c>
      <c r="BB17" s="21">
        <f t="shared" si="5"/>
        <v>0</v>
      </c>
    </row>
    <row r="18" spans="1:54" hidden="1">
      <c r="A18" s="19" t="s">
        <v>7</v>
      </c>
      <c r="B18" s="22"/>
      <c r="C18" s="21">
        <f t="shared" ref="C18:AH18" si="6">IF(C10="",0,(C$5-C10))</f>
        <v>0</v>
      </c>
      <c r="D18" s="21">
        <f t="shared" si="6"/>
        <v>0</v>
      </c>
      <c r="E18" s="21">
        <f t="shared" si="6"/>
        <v>0</v>
      </c>
      <c r="F18" s="21">
        <f t="shared" si="6"/>
        <v>0</v>
      </c>
      <c r="G18" s="21">
        <f t="shared" si="6"/>
        <v>0</v>
      </c>
      <c r="H18" s="21">
        <f t="shared" si="6"/>
        <v>0</v>
      </c>
      <c r="I18" s="21">
        <f t="shared" si="6"/>
        <v>0</v>
      </c>
      <c r="J18" s="21">
        <f t="shared" si="6"/>
        <v>0</v>
      </c>
      <c r="K18" s="21">
        <f t="shared" si="6"/>
        <v>0</v>
      </c>
      <c r="L18" s="21">
        <f t="shared" si="6"/>
        <v>0</v>
      </c>
      <c r="M18" s="21">
        <f t="shared" si="6"/>
        <v>0</v>
      </c>
      <c r="N18" s="21">
        <f t="shared" si="6"/>
        <v>0</v>
      </c>
      <c r="O18" s="21">
        <f t="shared" si="6"/>
        <v>0</v>
      </c>
      <c r="P18" s="21">
        <f t="shared" si="6"/>
        <v>0</v>
      </c>
      <c r="Q18" s="21">
        <f t="shared" si="6"/>
        <v>0</v>
      </c>
      <c r="R18" s="21">
        <f t="shared" si="6"/>
        <v>0</v>
      </c>
      <c r="S18" s="21">
        <f t="shared" si="6"/>
        <v>0</v>
      </c>
      <c r="T18" s="21">
        <f t="shared" si="6"/>
        <v>0</v>
      </c>
      <c r="U18" s="21">
        <f t="shared" si="6"/>
        <v>0</v>
      </c>
      <c r="V18" s="21">
        <f t="shared" si="6"/>
        <v>0</v>
      </c>
      <c r="W18" s="21">
        <f t="shared" si="6"/>
        <v>0</v>
      </c>
      <c r="X18" s="21">
        <f t="shared" si="6"/>
        <v>0</v>
      </c>
      <c r="Y18" s="21">
        <f t="shared" si="6"/>
        <v>0</v>
      </c>
      <c r="Z18" s="21">
        <f t="shared" si="6"/>
        <v>0</v>
      </c>
      <c r="AA18" s="21">
        <f t="shared" si="6"/>
        <v>0</v>
      </c>
      <c r="AB18" s="21">
        <f t="shared" si="6"/>
        <v>0</v>
      </c>
      <c r="AC18" s="21">
        <f t="shared" si="6"/>
        <v>0</v>
      </c>
      <c r="AD18" s="21">
        <f t="shared" si="6"/>
        <v>0</v>
      </c>
      <c r="AE18" s="21">
        <f t="shared" si="6"/>
        <v>0</v>
      </c>
      <c r="AF18" s="21">
        <f t="shared" si="6"/>
        <v>0</v>
      </c>
      <c r="AG18" s="21">
        <f t="shared" si="6"/>
        <v>0</v>
      </c>
      <c r="AH18" s="21">
        <f t="shared" si="6"/>
        <v>0</v>
      </c>
      <c r="AI18" s="21">
        <f t="shared" ref="AI18:BB18" si="7">IF(AI10="",0,(AI$5-AI10))</f>
        <v>0</v>
      </c>
      <c r="AJ18" s="21">
        <f t="shared" si="7"/>
        <v>0</v>
      </c>
      <c r="AK18" s="21">
        <f t="shared" si="7"/>
        <v>0</v>
      </c>
      <c r="AL18" s="21">
        <f t="shared" si="7"/>
        <v>0</v>
      </c>
      <c r="AM18" s="21">
        <f t="shared" si="7"/>
        <v>0</v>
      </c>
      <c r="AN18" s="21">
        <f t="shared" si="7"/>
        <v>0</v>
      </c>
      <c r="AO18" s="21">
        <f t="shared" si="7"/>
        <v>0</v>
      </c>
      <c r="AP18" s="21">
        <f t="shared" si="7"/>
        <v>0</v>
      </c>
      <c r="AQ18" s="21">
        <f t="shared" si="7"/>
        <v>0</v>
      </c>
      <c r="AR18" s="21">
        <f t="shared" si="7"/>
        <v>0</v>
      </c>
      <c r="AS18" s="21">
        <f t="shared" si="7"/>
        <v>0</v>
      </c>
      <c r="AT18" s="21">
        <f t="shared" si="7"/>
        <v>0</v>
      </c>
      <c r="AU18" s="21">
        <f t="shared" si="7"/>
        <v>0</v>
      </c>
      <c r="AV18" s="21">
        <f t="shared" si="7"/>
        <v>0</v>
      </c>
      <c r="AW18" s="21">
        <f t="shared" si="7"/>
        <v>0</v>
      </c>
      <c r="AX18" s="21">
        <f t="shared" si="7"/>
        <v>0</v>
      </c>
      <c r="AY18" s="21">
        <f t="shared" si="7"/>
        <v>0</v>
      </c>
      <c r="AZ18" s="21">
        <f t="shared" si="7"/>
        <v>0</v>
      </c>
      <c r="BA18" s="21">
        <f t="shared" si="7"/>
        <v>0</v>
      </c>
      <c r="BB18" s="21">
        <f t="shared" si="7"/>
        <v>0</v>
      </c>
    </row>
    <row r="19" spans="1:54">
      <c r="A19" s="19" t="s">
        <v>8</v>
      </c>
      <c r="B19" s="22"/>
      <c r="C19" s="21">
        <f t="shared" ref="C19:AH19" si="8">C$5-C11</f>
        <v>21</v>
      </c>
      <c r="D19" s="21">
        <f t="shared" si="8"/>
        <v>20</v>
      </c>
      <c r="E19" s="21">
        <f t="shared" si="8"/>
        <v>20</v>
      </c>
      <c r="F19" s="21">
        <f t="shared" si="8"/>
        <v>16</v>
      </c>
      <c r="G19" s="21">
        <f t="shared" si="8"/>
        <v>12</v>
      </c>
      <c r="H19" s="21">
        <f t="shared" si="8"/>
        <v>19</v>
      </c>
      <c r="I19" s="21">
        <f t="shared" si="8"/>
        <v>23</v>
      </c>
      <c r="J19" s="21">
        <f t="shared" si="8"/>
        <v>15</v>
      </c>
      <c r="K19" s="21">
        <f t="shared" si="8"/>
        <v>22</v>
      </c>
      <c r="L19" s="21">
        <f t="shared" si="8"/>
        <v>22</v>
      </c>
      <c r="M19" s="21">
        <f t="shared" si="8"/>
        <v>13</v>
      </c>
      <c r="N19" s="21">
        <f t="shared" si="8"/>
        <v>21</v>
      </c>
      <c r="O19" s="21">
        <f t="shared" si="8"/>
        <v>20</v>
      </c>
      <c r="P19" s="21">
        <f t="shared" si="8"/>
        <v>19</v>
      </c>
      <c r="Q19" s="21">
        <f t="shared" si="8"/>
        <v>22</v>
      </c>
      <c r="R19" s="21">
        <f t="shared" si="8"/>
        <v>15</v>
      </c>
      <c r="S19" s="21">
        <f t="shared" si="8"/>
        <v>18</v>
      </c>
      <c r="T19" s="21">
        <f t="shared" si="8"/>
        <v>20</v>
      </c>
      <c r="U19" s="21">
        <f t="shared" si="8"/>
        <v>17</v>
      </c>
      <c r="V19" s="21">
        <f t="shared" si="8"/>
        <v>20</v>
      </c>
      <c r="W19" s="21">
        <f t="shared" si="8"/>
        <v>21</v>
      </c>
      <c r="X19" s="21">
        <f t="shared" si="8"/>
        <v>21</v>
      </c>
      <c r="Y19" s="21">
        <f t="shared" si="8"/>
        <v>21</v>
      </c>
      <c r="Z19" s="21">
        <f t="shared" si="8"/>
        <v>21</v>
      </c>
      <c r="AA19" s="21">
        <f t="shared" si="8"/>
        <v>20</v>
      </c>
      <c r="AB19" s="21">
        <f t="shared" si="8"/>
        <v>22</v>
      </c>
      <c r="AC19" s="21">
        <f t="shared" si="8"/>
        <v>22</v>
      </c>
      <c r="AD19" s="21">
        <f t="shared" si="8"/>
        <v>15</v>
      </c>
      <c r="AE19" s="21">
        <f t="shared" si="8"/>
        <v>19</v>
      </c>
      <c r="AF19" s="21">
        <f t="shared" si="8"/>
        <v>18</v>
      </c>
      <c r="AG19" s="21">
        <f t="shared" si="8"/>
        <v>20</v>
      </c>
      <c r="AH19" s="21">
        <f t="shared" si="8"/>
        <v>15</v>
      </c>
      <c r="AI19" s="21">
        <f t="shared" ref="AI19:BB19" si="9">AI$5-AI11</f>
        <v>20</v>
      </c>
      <c r="AJ19" s="21">
        <f t="shared" si="9"/>
        <v>20</v>
      </c>
      <c r="AK19" s="21">
        <f t="shared" si="9"/>
        <v>22</v>
      </c>
      <c r="AL19" s="21">
        <f t="shared" si="9"/>
        <v>20</v>
      </c>
      <c r="AM19" s="21">
        <f t="shared" si="9"/>
        <v>21</v>
      </c>
      <c r="AN19" s="21">
        <f t="shared" si="9"/>
        <v>23</v>
      </c>
      <c r="AO19" s="21">
        <f t="shared" si="9"/>
        <v>21</v>
      </c>
      <c r="AP19" s="21">
        <f t="shared" si="9"/>
        <v>15</v>
      </c>
      <c r="AQ19" s="21">
        <f t="shared" si="9"/>
        <v>20</v>
      </c>
      <c r="AR19" s="21">
        <f t="shared" si="9"/>
        <v>20</v>
      </c>
      <c r="AS19" s="21">
        <f t="shared" si="9"/>
        <v>16</v>
      </c>
      <c r="AT19" s="21">
        <f t="shared" si="9"/>
        <v>14</v>
      </c>
      <c r="AU19" s="21">
        <f t="shared" si="9"/>
        <v>21</v>
      </c>
      <c r="AV19" s="21">
        <f t="shared" si="9"/>
        <v>21</v>
      </c>
      <c r="AW19" s="21">
        <f t="shared" si="9"/>
        <v>22</v>
      </c>
      <c r="AX19" s="21">
        <f t="shared" si="9"/>
        <v>20</v>
      </c>
      <c r="AY19" s="21">
        <f t="shared" si="9"/>
        <v>0</v>
      </c>
      <c r="AZ19" s="21">
        <f t="shared" si="9"/>
        <v>0</v>
      </c>
      <c r="BA19" s="21">
        <f t="shared" si="9"/>
        <v>0</v>
      </c>
      <c r="BB19" s="21">
        <f t="shared" si="9"/>
        <v>0</v>
      </c>
    </row>
    <row r="20" spans="1:54">
      <c r="A20" s="19" t="s">
        <v>9</v>
      </c>
      <c r="B20" s="22"/>
      <c r="C20" s="21">
        <f t="shared" ref="C20:AH20" si="10">C$5-C12</f>
        <v>21</v>
      </c>
      <c r="D20" s="21">
        <f t="shared" si="10"/>
        <v>20</v>
      </c>
      <c r="E20" s="21">
        <f t="shared" si="10"/>
        <v>20</v>
      </c>
      <c r="F20" s="21">
        <f t="shared" si="10"/>
        <v>16</v>
      </c>
      <c r="G20" s="21">
        <f t="shared" si="10"/>
        <v>17</v>
      </c>
      <c r="H20" s="21">
        <f t="shared" si="10"/>
        <v>20</v>
      </c>
      <c r="I20" s="21">
        <f t="shared" si="10"/>
        <v>23</v>
      </c>
      <c r="J20" s="21">
        <f t="shared" si="10"/>
        <v>15</v>
      </c>
      <c r="K20" s="21">
        <f t="shared" si="10"/>
        <v>22</v>
      </c>
      <c r="L20" s="21">
        <f t="shared" si="10"/>
        <v>22</v>
      </c>
      <c r="M20" s="21">
        <f t="shared" si="10"/>
        <v>13</v>
      </c>
      <c r="N20" s="21">
        <f t="shared" si="10"/>
        <v>21</v>
      </c>
      <c r="O20" s="21">
        <f t="shared" si="10"/>
        <v>20</v>
      </c>
      <c r="P20" s="21">
        <f t="shared" si="10"/>
        <v>19</v>
      </c>
      <c r="Q20" s="21">
        <f t="shared" si="10"/>
        <v>22</v>
      </c>
      <c r="R20" s="21">
        <f t="shared" si="10"/>
        <v>15</v>
      </c>
      <c r="S20" s="21">
        <f t="shared" si="10"/>
        <v>18</v>
      </c>
      <c r="T20" s="21">
        <f t="shared" si="10"/>
        <v>20</v>
      </c>
      <c r="U20" s="21">
        <f t="shared" si="10"/>
        <v>17</v>
      </c>
      <c r="V20" s="21">
        <f t="shared" si="10"/>
        <v>20</v>
      </c>
      <c r="W20" s="21">
        <f t="shared" si="10"/>
        <v>21</v>
      </c>
      <c r="X20" s="21">
        <f t="shared" si="10"/>
        <v>21</v>
      </c>
      <c r="Y20" s="21">
        <f t="shared" si="10"/>
        <v>21</v>
      </c>
      <c r="Z20" s="21">
        <f t="shared" si="10"/>
        <v>21</v>
      </c>
      <c r="AA20" s="21">
        <f t="shared" si="10"/>
        <v>20</v>
      </c>
      <c r="AB20" s="21">
        <f t="shared" si="10"/>
        <v>22</v>
      </c>
      <c r="AC20" s="21">
        <f t="shared" si="10"/>
        <v>22</v>
      </c>
      <c r="AD20" s="21">
        <f t="shared" si="10"/>
        <v>15</v>
      </c>
      <c r="AE20" s="21">
        <f t="shared" si="10"/>
        <v>19</v>
      </c>
      <c r="AF20" s="21">
        <f t="shared" si="10"/>
        <v>18</v>
      </c>
      <c r="AG20" s="21">
        <f t="shared" si="10"/>
        <v>21</v>
      </c>
      <c r="AH20" s="21">
        <f t="shared" si="10"/>
        <v>16</v>
      </c>
      <c r="AI20" s="21">
        <f t="shared" ref="AI20:BB20" si="11">AI$5-AI12</f>
        <v>22</v>
      </c>
      <c r="AJ20" s="21">
        <f t="shared" si="11"/>
        <v>20</v>
      </c>
      <c r="AK20" s="21">
        <f t="shared" si="11"/>
        <v>22</v>
      </c>
      <c r="AL20" s="21">
        <f t="shared" si="11"/>
        <v>20</v>
      </c>
      <c r="AM20" s="21">
        <f t="shared" si="11"/>
        <v>21</v>
      </c>
      <c r="AN20" s="21">
        <f t="shared" si="11"/>
        <v>23</v>
      </c>
      <c r="AO20" s="21">
        <f t="shared" si="11"/>
        <v>21</v>
      </c>
      <c r="AP20" s="21">
        <f t="shared" si="11"/>
        <v>15</v>
      </c>
      <c r="AQ20" s="21">
        <f t="shared" si="11"/>
        <v>20</v>
      </c>
      <c r="AR20" s="21">
        <f t="shared" si="11"/>
        <v>19</v>
      </c>
      <c r="AS20" s="21">
        <f t="shared" si="11"/>
        <v>15</v>
      </c>
      <c r="AT20" s="21">
        <f t="shared" si="11"/>
        <v>14</v>
      </c>
      <c r="AU20" s="21">
        <f t="shared" si="11"/>
        <v>21</v>
      </c>
      <c r="AV20" s="21">
        <f t="shared" si="11"/>
        <v>22</v>
      </c>
      <c r="AW20" s="21">
        <f t="shared" si="11"/>
        <v>22</v>
      </c>
      <c r="AX20" s="21">
        <f t="shared" si="11"/>
        <v>20</v>
      </c>
      <c r="AY20" s="21">
        <f t="shared" si="11"/>
        <v>0</v>
      </c>
      <c r="AZ20" s="21">
        <f t="shared" si="11"/>
        <v>0</v>
      </c>
      <c r="BA20" s="21">
        <f t="shared" si="11"/>
        <v>0</v>
      </c>
      <c r="BB20" s="21">
        <f t="shared" si="11"/>
        <v>0</v>
      </c>
    </row>
    <row r="21" spans="1:54" hidden="1">
      <c r="A21" s="19" t="s">
        <v>10</v>
      </c>
      <c r="B21" s="23"/>
      <c r="C21" s="21" t="b">
        <f t="shared" ref="C21:AH21" si="12">IF(C13="",0,(C$5-C13))=C$5-C13</f>
        <v>0</v>
      </c>
      <c r="D21" s="21" t="b">
        <f t="shared" si="12"/>
        <v>0</v>
      </c>
      <c r="E21" s="21" t="b">
        <f t="shared" si="12"/>
        <v>0</v>
      </c>
      <c r="F21" s="21" t="b">
        <f t="shared" si="12"/>
        <v>0</v>
      </c>
      <c r="G21" s="21" t="b">
        <f t="shared" si="12"/>
        <v>0</v>
      </c>
      <c r="H21" s="21" t="b">
        <f t="shared" si="12"/>
        <v>0</v>
      </c>
      <c r="I21" s="21" t="b">
        <f t="shared" si="12"/>
        <v>0</v>
      </c>
      <c r="J21" s="21" t="b">
        <f t="shared" si="12"/>
        <v>0</v>
      </c>
      <c r="K21" s="21" t="b">
        <f t="shared" si="12"/>
        <v>0</v>
      </c>
      <c r="L21" s="21" t="b">
        <f t="shared" si="12"/>
        <v>0</v>
      </c>
      <c r="M21" s="21" t="b">
        <f t="shared" si="12"/>
        <v>0</v>
      </c>
      <c r="N21" s="21" t="b">
        <f t="shared" si="12"/>
        <v>0</v>
      </c>
      <c r="O21" s="21" t="b">
        <f t="shared" si="12"/>
        <v>0</v>
      </c>
      <c r="P21" s="21" t="b">
        <f t="shared" si="12"/>
        <v>0</v>
      </c>
      <c r="Q21" s="21" t="b">
        <f t="shared" si="12"/>
        <v>0</v>
      </c>
      <c r="R21" s="21" t="b">
        <f t="shared" si="12"/>
        <v>0</v>
      </c>
      <c r="S21" s="21" t="b">
        <f t="shared" si="12"/>
        <v>0</v>
      </c>
      <c r="T21" s="21" t="b">
        <f t="shared" si="12"/>
        <v>0</v>
      </c>
      <c r="U21" s="21" t="b">
        <f t="shared" si="12"/>
        <v>0</v>
      </c>
      <c r="V21" s="21" t="b">
        <f t="shared" si="12"/>
        <v>0</v>
      </c>
      <c r="W21" s="21" t="b">
        <f t="shared" si="12"/>
        <v>0</v>
      </c>
      <c r="X21" s="21" t="b">
        <f t="shared" si="12"/>
        <v>0</v>
      </c>
      <c r="Y21" s="21" t="b">
        <f t="shared" si="12"/>
        <v>0</v>
      </c>
      <c r="Z21" s="21" t="b">
        <f t="shared" si="12"/>
        <v>0</v>
      </c>
      <c r="AA21" s="21" t="b">
        <f t="shared" si="12"/>
        <v>0</v>
      </c>
      <c r="AB21" s="21" t="b">
        <f t="shared" si="12"/>
        <v>0</v>
      </c>
      <c r="AC21" s="21" t="b">
        <f t="shared" si="12"/>
        <v>0</v>
      </c>
      <c r="AD21" s="21" t="b">
        <f t="shared" si="12"/>
        <v>0</v>
      </c>
      <c r="AE21" s="21" t="b">
        <f t="shared" si="12"/>
        <v>0</v>
      </c>
      <c r="AF21" s="21" t="b">
        <f t="shared" si="12"/>
        <v>0</v>
      </c>
      <c r="AG21" s="21" t="b">
        <f t="shared" si="12"/>
        <v>0</v>
      </c>
      <c r="AH21" s="21" t="b">
        <f t="shared" si="12"/>
        <v>0</v>
      </c>
      <c r="AI21" s="21" t="b">
        <f t="shared" ref="AI21:BB21" si="13">IF(AI13="",0,(AI$5-AI13))=AI$5-AI13</f>
        <v>0</v>
      </c>
      <c r="AJ21" s="21" t="b">
        <f t="shared" si="13"/>
        <v>0</v>
      </c>
      <c r="AK21" s="21" t="b">
        <f t="shared" si="13"/>
        <v>0</v>
      </c>
      <c r="AL21" s="21" t="b">
        <f t="shared" si="13"/>
        <v>0</v>
      </c>
      <c r="AM21" s="21" t="b">
        <f t="shared" si="13"/>
        <v>0</v>
      </c>
      <c r="AN21" s="21" t="b">
        <f t="shared" si="13"/>
        <v>0</v>
      </c>
      <c r="AO21" s="21" t="b">
        <f t="shared" si="13"/>
        <v>0</v>
      </c>
      <c r="AP21" s="21" t="b">
        <f t="shared" si="13"/>
        <v>0</v>
      </c>
      <c r="AQ21" s="21" t="b">
        <f t="shared" si="13"/>
        <v>0</v>
      </c>
      <c r="AR21" s="21" t="b">
        <f t="shared" si="13"/>
        <v>0</v>
      </c>
      <c r="AS21" s="21" t="b">
        <f t="shared" si="13"/>
        <v>0</v>
      </c>
      <c r="AT21" s="21" t="b">
        <f t="shared" si="13"/>
        <v>0</v>
      </c>
      <c r="AU21" s="21" t="b">
        <f t="shared" si="13"/>
        <v>0</v>
      </c>
      <c r="AV21" s="21" t="b">
        <f t="shared" si="13"/>
        <v>0</v>
      </c>
      <c r="AW21" s="21" t="b">
        <f t="shared" si="13"/>
        <v>0</v>
      </c>
      <c r="AX21" s="21" t="b">
        <f t="shared" si="13"/>
        <v>0</v>
      </c>
      <c r="AY21" s="21" t="b">
        <f t="shared" si="13"/>
        <v>1</v>
      </c>
      <c r="AZ21" s="21" t="b">
        <f t="shared" si="13"/>
        <v>1</v>
      </c>
      <c r="BA21" s="21" t="b">
        <f t="shared" si="13"/>
        <v>1</v>
      </c>
      <c r="BB21" s="21" t="b">
        <f t="shared" si="13"/>
        <v>1</v>
      </c>
    </row>
    <row r="22" spans="1:54" ht="25.5">
      <c r="A22" s="12" t="s">
        <v>11</v>
      </c>
      <c r="B22" s="13" t="s">
        <v>12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</row>
    <row r="23" spans="1:54">
      <c r="A23" s="19" t="s">
        <v>4</v>
      </c>
      <c r="B23" s="24">
        <v>15</v>
      </c>
      <c r="C23" s="21">
        <f t="shared" ref="C23:AH23" si="14">C15*$B$23</f>
        <v>240</v>
      </c>
      <c r="D23" s="21">
        <f t="shared" si="14"/>
        <v>105</v>
      </c>
      <c r="E23" s="21">
        <f t="shared" si="14"/>
        <v>180</v>
      </c>
      <c r="F23" s="21">
        <f t="shared" si="14"/>
        <v>150</v>
      </c>
      <c r="G23" s="21">
        <f t="shared" si="14"/>
        <v>150</v>
      </c>
      <c r="H23" s="21">
        <f t="shared" si="14"/>
        <v>165</v>
      </c>
      <c r="I23" s="21">
        <f t="shared" si="14"/>
        <v>195</v>
      </c>
      <c r="J23" s="21">
        <f t="shared" si="14"/>
        <v>135</v>
      </c>
      <c r="K23" s="21">
        <f t="shared" si="14"/>
        <v>195</v>
      </c>
      <c r="L23" s="21">
        <f t="shared" si="14"/>
        <v>210</v>
      </c>
      <c r="M23" s="21">
        <f t="shared" si="14"/>
        <v>120</v>
      </c>
      <c r="N23" s="21">
        <f t="shared" si="14"/>
        <v>195</v>
      </c>
      <c r="O23" s="21">
        <f t="shared" si="14"/>
        <v>180</v>
      </c>
      <c r="P23" s="21">
        <f t="shared" si="14"/>
        <v>165</v>
      </c>
      <c r="Q23" s="21">
        <f t="shared" si="14"/>
        <v>195</v>
      </c>
      <c r="R23" s="21">
        <f t="shared" si="14"/>
        <v>135</v>
      </c>
      <c r="S23" s="21">
        <f t="shared" si="14"/>
        <v>165</v>
      </c>
      <c r="T23" s="21">
        <f t="shared" si="14"/>
        <v>180</v>
      </c>
      <c r="U23" s="21">
        <f t="shared" si="14"/>
        <v>150</v>
      </c>
      <c r="V23" s="21">
        <f t="shared" si="14"/>
        <v>180</v>
      </c>
      <c r="W23" s="21">
        <f t="shared" si="14"/>
        <v>180</v>
      </c>
      <c r="X23" s="21">
        <f t="shared" si="14"/>
        <v>195</v>
      </c>
      <c r="Y23" s="21">
        <f t="shared" si="14"/>
        <v>195</v>
      </c>
      <c r="Z23" s="21">
        <f t="shared" si="14"/>
        <v>195</v>
      </c>
      <c r="AA23" s="21">
        <f t="shared" si="14"/>
        <v>180</v>
      </c>
      <c r="AB23" s="21">
        <f t="shared" si="14"/>
        <v>195</v>
      </c>
      <c r="AC23" s="21">
        <f t="shared" si="14"/>
        <v>210</v>
      </c>
      <c r="AD23" s="21">
        <f t="shared" si="14"/>
        <v>135</v>
      </c>
      <c r="AE23" s="21">
        <f t="shared" si="14"/>
        <v>225</v>
      </c>
      <c r="AF23" s="21">
        <f t="shared" si="14"/>
        <v>210</v>
      </c>
      <c r="AG23" s="21">
        <f t="shared" si="14"/>
        <v>240</v>
      </c>
      <c r="AH23" s="21">
        <f t="shared" si="14"/>
        <v>180</v>
      </c>
      <c r="AI23" s="21">
        <f t="shared" ref="AI23:BB23" si="15">AI15*$B$23</f>
        <v>255</v>
      </c>
      <c r="AJ23" s="21">
        <f t="shared" si="15"/>
        <v>240</v>
      </c>
      <c r="AK23" s="21">
        <f t="shared" si="15"/>
        <v>270</v>
      </c>
      <c r="AL23" s="21">
        <f t="shared" si="15"/>
        <v>240</v>
      </c>
      <c r="AM23" s="21">
        <f t="shared" si="15"/>
        <v>255</v>
      </c>
      <c r="AN23" s="21">
        <f t="shared" si="15"/>
        <v>270</v>
      </c>
      <c r="AO23" s="21">
        <f t="shared" si="15"/>
        <v>255</v>
      </c>
      <c r="AP23" s="21">
        <f t="shared" si="15"/>
        <v>180</v>
      </c>
      <c r="AQ23" s="21">
        <f t="shared" si="15"/>
        <v>240</v>
      </c>
      <c r="AR23" s="21">
        <f t="shared" si="15"/>
        <v>240</v>
      </c>
      <c r="AS23" s="21">
        <f t="shared" si="15"/>
        <v>180</v>
      </c>
      <c r="AT23" s="21">
        <f t="shared" si="15"/>
        <v>165</v>
      </c>
      <c r="AU23" s="21">
        <f t="shared" si="15"/>
        <v>255</v>
      </c>
      <c r="AV23" s="21">
        <f t="shared" si="15"/>
        <v>262.5</v>
      </c>
      <c r="AW23" s="21">
        <f t="shared" si="15"/>
        <v>262.5</v>
      </c>
      <c r="AX23" s="21">
        <f t="shared" si="15"/>
        <v>240</v>
      </c>
      <c r="AY23" s="21">
        <f t="shared" si="15"/>
        <v>0</v>
      </c>
      <c r="AZ23" s="21">
        <f t="shared" si="15"/>
        <v>0</v>
      </c>
      <c r="BA23" s="21">
        <f t="shared" si="15"/>
        <v>0</v>
      </c>
      <c r="BB23" s="21">
        <f t="shared" si="15"/>
        <v>0</v>
      </c>
    </row>
    <row r="24" spans="1:54">
      <c r="A24" s="19" t="s">
        <v>5</v>
      </c>
      <c r="B24" s="24">
        <v>15</v>
      </c>
      <c r="C24" s="21">
        <f t="shared" ref="C24:AH24" si="16">C16*$B$24</f>
        <v>240</v>
      </c>
      <c r="D24" s="21">
        <f t="shared" si="16"/>
        <v>105</v>
      </c>
      <c r="E24" s="21">
        <f t="shared" si="16"/>
        <v>180</v>
      </c>
      <c r="F24" s="21">
        <f t="shared" si="16"/>
        <v>150</v>
      </c>
      <c r="G24" s="21">
        <f t="shared" si="16"/>
        <v>150</v>
      </c>
      <c r="H24" s="21">
        <f t="shared" si="16"/>
        <v>165</v>
      </c>
      <c r="I24" s="21">
        <f t="shared" si="16"/>
        <v>195</v>
      </c>
      <c r="J24" s="21">
        <f t="shared" si="16"/>
        <v>135</v>
      </c>
      <c r="K24" s="21">
        <f t="shared" si="16"/>
        <v>195</v>
      </c>
      <c r="L24" s="21">
        <f t="shared" si="16"/>
        <v>210</v>
      </c>
      <c r="M24" s="21">
        <f t="shared" si="16"/>
        <v>120</v>
      </c>
      <c r="N24" s="21">
        <f t="shared" si="16"/>
        <v>195</v>
      </c>
      <c r="O24" s="21">
        <f t="shared" si="16"/>
        <v>180</v>
      </c>
      <c r="P24" s="21">
        <f t="shared" si="16"/>
        <v>165</v>
      </c>
      <c r="Q24" s="21">
        <f t="shared" si="16"/>
        <v>195</v>
      </c>
      <c r="R24" s="21">
        <f t="shared" si="16"/>
        <v>135</v>
      </c>
      <c r="S24" s="21">
        <f t="shared" si="16"/>
        <v>165</v>
      </c>
      <c r="T24" s="21">
        <f t="shared" si="16"/>
        <v>180</v>
      </c>
      <c r="U24" s="21">
        <f t="shared" si="16"/>
        <v>150</v>
      </c>
      <c r="V24" s="21">
        <f t="shared" si="16"/>
        <v>180</v>
      </c>
      <c r="W24" s="21">
        <f t="shared" si="16"/>
        <v>180</v>
      </c>
      <c r="X24" s="21">
        <f t="shared" si="16"/>
        <v>195</v>
      </c>
      <c r="Y24" s="21">
        <f t="shared" si="16"/>
        <v>195</v>
      </c>
      <c r="Z24" s="21">
        <f t="shared" si="16"/>
        <v>195</v>
      </c>
      <c r="AA24" s="21">
        <f t="shared" si="16"/>
        <v>180</v>
      </c>
      <c r="AB24" s="21">
        <f t="shared" si="16"/>
        <v>195</v>
      </c>
      <c r="AC24" s="21">
        <f t="shared" si="16"/>
        <v>210</v>
      </c>
      <c r="AD24" s="21">
        <f t="shared" si="16"/>
        <v>135</v>
      </c>
      <c r="AE24" s="21">
        <f t="shared" si="16"/>
        <v>225</v>
      </c>
      <c r="AF24" s="21">
        <f t="shared" si="16"/>
        <v>210</v>
      </c>
      <c r="AG24" s="21">
        <f t="shared" si="16"/>
        <v>225</v>
      </c>
      <c r="AH24" s="21">
        <f t="shared" si="16"/>
        <v>180</v>
      </c>
      <c r="AI24" s="21">
        <f t="shared" ref="AI24:BB24" si="17">AI16*$B$24</f>
        <v>240</v>
      </c>
      <c r="AJ24" s="21">
        <f t="shared" si="17"/>
        <v>240</v>
      </c>
      <c r="AK24" s="21">
        <f t="shared" si="17"/>
        <v>270</v>
      </c>
      <c r="AL24" s="21">
        <f t="shared" si="17"/>
        <v>225</v>
      </c>
      <c r="AM24" s="21">
        <f t="shared" si="17"/>
        <v>225</v>
      </c>
      <c r="AN24" s="21">
        <f t="shared" si="17"/>
        <v>240</v>
      </c>
      <c r="AO24" s="21">
        <f t="shared" si="17"/>
        <v>255</v>
      </c>
      <c r="AP24" s="21">
        <f t="shared" si="17"/>
        <v>180</v>
      </c>
      <c r="AQ24" s="21">
        <f t="shared" si="17"/>
        <v>240</v>
      </c>
      <c r="AR24" s="21">
        <f t="shared" si="17"/>
        <v>240</v>
      </c>
      <c r="AS24" s="21">
        <f t="shared" si="17"/>
        <v>180</v>
      </c>
      <c r="AT24" s="21">
        <f t="shared" si="17"/>
        <v>165</v>
      </c>
      <c r="AU24" s="21">
        <f t="shared" si="17"/>
        <v>255</v>
      </c>
      <c r="AV24" s="21">
        <f t="shared" si="17"/>
        <v>262.5</v>
      </c>
      <c r="AW24" s="21">
        <f t="shared" si="17"/>
        <v>262.5</v>
      </c>
      <c r="AX24" s="21">
        <f t="shared" si="17"/>
        <v>240</v>
      </c>
      <c r="AY24" s="21">
        <f t="shared" si="17"/>
        <v>0</v>
      </c>
      <c r="AZ24" s="21">
        <f t="shared" si="17"/>
        <v>0</v>
      </c>
      <c r="BA24" s="21">
        <f t="shared" si="17"/>
        <v>0</v>
      </c>
      <c r="BB24" s="21">
        <f t="shared" si="17"/>
        <v>0</v>
      </c>
    </row>
    <row r="25" spans="1:54">
      <c r="A25" s="19" t="s">
        <v>6</v>
      </c>
      <c r="B25" s="24">
        <v>15</v>
      </c>
      <c r="C25" s="21">
        <f t="shared" ref="C25:AH25" si="18">C17*$B$25</f>
        <v>240</v>
      </c>
      <c r="D25" s="21">
        <f t="shared" si="18"/>
        <v>105</v>
      </c>
      <c r="E25" s="21">
        <f t="shared" si="18"/>
        <v>180</v>
      </c>
      <c r="F25" s="21">
        <f t="shared" si="18"/>
        <v>150</v>
      </c>
      <c r="G25" s="21">
        <f t="shared" si="18"/>
        <v>150</v>
      </c>
      <c r="H25" s="21">
        <f t="shared" si="18"/>
        <v>165</v>
      </c>
      <c r="I25" s="21">
        <f t="shared" si="18"/>
        <v>195</v>
      </c>
      <c r="J25" s="21">
        <f t="shared" si="18"/>
        <v>135</v>
      </c>
      <c r="K25" s="21">
        <f t="shared" si="18"/>
        <v>195</v>
      </c>
      <c r="L25" s="21">
        <f t="shared" si="18"/>
        <v>210</v>
      </c>
      <c r="M25" s="21">
        <f t="shared" si="18"/>
        <v>120</v>
      </c>
      <c r="N25" s="21">
        <f t="shared" si="18"/>
        <v>195</v>
      </c>
      <c r="O25" s="21">
        <f t="shared" si="18"/>
        <v>180</v>
      </c>
      <c r="P25" s="21">
        <f t="shared" si="18"/>
        <v>165</v>
      </c>
      <c r="Q25" s="21">
        <f t="shared" si="18"/>
        <v>195</v>
      </c>
      <c r="R25" s="21">
        <f t="shared" si="18"/>
        <v>135</v>
      </c>
      <c r="S25" s="21">
        <f t="shared" si="18"/>
        <v>165</v>
      </c>
      <c r="T25" s="21">
        <f t="shared" si="18"/>
        <v>180</v>
      </c>
      <c r="U25" s="21">
        <f t="shared" si="18"/>
        <v>150</v>
      </c>
      <c r="V25" s="21">
        <f t="shared" si="18"/>
        <v>180</v>
      </c>
      <c r="W25" s="21">
        <f t="shared" si="18"/>
        <v>180</v>
      </c>
      <c r="X25" s="21">
        <f t="shared" si="18"/>
        <v>195</v>
      </c>
      <c r="Y25" s="21">
        <f t="shared" si="18"/>
        <v>195</v>
      </c>
      <c r="Z25" s="21">
        <f t="shared" si="18"/>
        <v>195</v>
      </c>
      <c r="AA25" s="21">
        <f t="shared" si="18"/>
        <v>180</v>
      </c>
      <c r="AB25" s="21">
        <f t="shared" si="18"/>
        <v>195</v>
      </c>
      <c r="AC25" s="21">
        <f t="shared" si="18"/>
        <v>210</v>
      </c>
      <c r="AD25" s="21">
        <f t="shared" si="18"/>
        <v>135</v>
      </c>
      <c r="AE25" s="21">
        <f t="shared" si="18"/>
        <v>225</v>
      </c>
      <c r="AF25" s="21">
        <f t="shared" si="18"/>
        <v>195</v>
      </c>
      <c r="AG25" s="21">
        <f t="shared" si="18"/>
        <v>240</v>
      </c>
      <c r="AH25" s="21">
        <f t="shared" si="18"/>
        <v>180</v>
      </c>
      <c r="AI25" s="21">
        <f t="shared" ref="AI25:BB25" si="19">AI17*$B$25</f>
        <v>225</v>
      </c>
      <c r="AJ25" s="21">
        <f t="shared" si="19"/>
        <v>240</v>
      </c>
      <c r="AK25" s="21">
        <f t="shared" si="19"/>
        <v>270</v>
      </c>
      <c r="AL25" s="21">
        <f t="shared" si="19"/>
        <v>225</v>
      </c>
      <c r="AM25" s="21">
        <f t="shared" si="19"/>
        <v>225</v>
      </c>
      <c r="AN25" s="21">
        <f t="shared" si="19"/>
        <v>255</v>
      </c>
      <c r="AO25" s="21">
        <f t="shared" si="19"/>
        <v>240</v>
      </c>
      <c r="AP25" s="21">
        <f t="shared" si="19"/>
        <v>165</v>
      </c>
      <c r="AQ25" s="21">
        <f t="shared" si="19"/>
        <v>225</v>
      </c>
      <c r="AR25" s="21">
        <f t="shared" si="19"/>
        <v>225</v>
      </c>
      <c r="AS25" s="21">
        <f t="shared" si="19"/>
        <v>165</v>
      </c>
      <c r="AT25" s="21">
        <f t="shared" si="19"/>
        <v>165</v>
      </c>
      <c r="AU25" s="21">
        <f t="shared" si="19"/>
        <v>255</v>
      </c>
      <c r="AV25" s="21">
        <f t="shared" si="19"/>
        <v>262.5</v>
      </c>
      <c r="AW25" s="21">
        <f t="shared" si="19"/>
        <v>232.5</v>
      </c>
      <c r="AX25" s="21">
        <f t="shared" si="19"/>
        <v>210</v>
      </c>
      <c r="AY25" s="21">
        <f t="shared" si="19"/>
        <v>0</v>
      </c>
      <c r="AZ25" s="21">
        <f t="shared" si="19"/>
        <v>0</v>
      </c>
      <c r="BA25" s="21">
        <f t="shared" si="19"/>
        <v>0</v>
      </c>
      <c r="BB25" s="21">
        <f t="shared" si="19"/>
        <v>0</v>
      </c>
    </row>
    <row r="26" spans="1:54">
      <c r="A26" s="19" t="s">
        <v>8</v>
      </c>
      <c r="B26" s="24">
        <v>40</v>
      </c>
      <c r="C26" s="21">
        <f t="shared" ref="C26:AH26" si="20">$B$26*C19</f>
        <v>840</v>
      </c>
      <c r="D26" s="21">
        <f t="shared" si="20"/>
        <v>800</v>
      </c>
      <c r="E26" s="21">
        <f t="shared" si="20"/>
        <v>800</v>
      </c>
      <c r="F26" s="21">
        <f t="shared" si="20"/>
        <v>640</v>
      </c>
      <c r="G26" s="21">
        <f t="shared" si="20"/>
        <v>480</v>
      </c>
      <c r="H26" s="21">
        <f t="shared" si="20"/>
        <v>760</v>
      </c>
      <c r="I26" s="21">
        <f t="shared" si="20"/>
        <v>920</v>
      </c>
      <c r="J26" s="21">
        <f t="shared" si="20"/>
        <v>600</v>
      </c>
      <c r="K26" s="21">
        <f t="shared" si="20"/>
        <v>880</v>
      </c>
      <c r="L26" s="21">
        <f t="shared" si="20"/>
        <v>880</v>
      </c>
      <c r="M26" s="21">
        <f t="shared" si="20"/>
        <v>520</v>
      </c>
      <c r="N26" s="21">
        <f t="shared" si="20"/>
        <v>840</v>
      </c>
      <c r="O26" s="21">
        <f t="shared" si="20"/>
        <v>800</v>
      </c>
      <c r="P26" s="21">
        <f t="shared" si="20"/>
        <v>760</v>
      </c>
      <c r="Q26" s="21">
        <f t="shared" si="20"/>
        <v>880</v>
      </c>
      <c r="R26" s="21">
        <f t="shared" si="20"/>
        <v>600</v>
      </c>
      <c r="S26" s="21">
        <f t="shared" si="20"/>
        <v>720</v>
      </c>
      <c r="T26" s="21">
        <f t="shared" si="20"/>
        <v>800</v>
      </c>
      <c r="U26" s="21">
        <f t="shared" si="20"/>
        <v>680</v>
      </c>
      <c r="V26" s="21">
        <f t="shared" si="20"/>
        <v>800</v>
      </c>
      <c r="W26" s="21">
        <f t="shared" si="20"/>
        <v>840</v>
      </c>
      <c r="X26" s="21">
        <f t="shared" si="20"/>
        <v>840</v>
      </c>
      <c r="Y26" s="21">
        <f t="shared" si="20"/>
        <v>840</v>
      </c>
      <c r="Z26" s="21">
        <f t="shared" si="20"/>
        <v>840</v>
      </c>
      <c r="AA26" s="21">
        <f t="shared" si="20"/>
        <v>800</v>
      </c>
      <c r="AB26" s="21">
        <f t="shared" si="20"/>
        <v>880</v>
      </c>
      <c r="AC26" s="21">
        <f t="shared" si="20"/>
        <v>880</v>
      </c>
      <c r="AD26" s="21">
        <f t="shared" si="20"/>
        <v>600</v>
      </c>
      <c r="AE26" s="21">
        <f t="shared" si="20"/>
        <v>760</v>
      </c>
      <c r="AF26" s="21">
        <f t="shared" si="20"/>
        <v>720</v>
      </c>
      <c r="AG26" s="21">
        <f t="shared" si="20"/>
        <v>800</v>
      </c>
      <c r="AH26" s="21">
        <f t="shared" si="20"/>
        <v>600</v>
      </c>
      <c r="AI26" s="21">
        <f t="shared" ref="AI26:BB26" si="21">$B$26*AI19</f>
        <v>800</v>
      </c>
      <c r="AJ26" s="21">
        <f t="shared" si="21"/>
        <v>800</v>
      </c>
      <c r="AK26" s="21">
        <f t="shared" si="21"/>
        <v>880</v>
      </c>
      <c r="AL26" s="21">
        <f t="shared" si="21"/>
        <v>800</v>
      </c>
      <c r="AM26" s="21">
        <f t="shared" si="21"/>
        <v>840</v>
      </c>
      <c r="AN26" s="21">
        <f t="shared" si="21"/>
        <v>920</v>
      </c>
      <c r="AO26" s="21">
        <f t="shared" si="21"/>
        <v>840</v>
      </c>
      <c r="AP26" s="21">
        <f t="shared" si="21"/>
        <v>600</v>
      </c>
      <c r="AQ26" s="21">
        <f t="shared" si="21"/>
        <v>800</v>
      </c>
      <c r="AR26" s="21">
        <f t="shared" si="21"/>
        <v>800</v>
      </c>
      <c r="AS26" s="21">
        <f t="shared" si="21"/>
        <v>640</v>
      </c>
      <c r="AT26" s="21">
        <f t="shared" si="21"/>
        <v>560</v>
      </c>
      <c r="AU26" s="21">
        <f t="shared" si="21"/>
        <v>840</v>
      </c>
      <c r="AV26" s="21">
        <f t="shared" si="21"/>
        <v>840</v>
      </c>
      <c r="AW26" s="21">
        <f t="shared" si="21"/>
        <v>880</v>
      </c>
      <c r="AX26" s="21">
        <f t="shared" si="21"/>
        <v>800</v>
      </c>
      <c r="AY26" s="21">
        <f t="shared" si="21"/>
        <v>0</v>
      </c>
      <c r="AZ26" s="21">
        <f t="shared" si="21"/>
        <v>0</v>
      </c>
      <c r="BA26" s="21">
        <f t="shared" si="21"/>
        <v>0</v>
      </c>
      <c r="BB26" s="21">
        <f t="shared" si="21"/>
        <v>0</v>
      </c>
    </row>
    <row r="27" spans="1:54">
      <c r="A27" s="19" t="s">
        <v>9</v>
      </c>
      <c r="B27" s="25">
        <v>1.6</v>
      </c>
      <c r="C27" s="26">
        <f t="shared" ref="C27:AH27" si="22">$B$27*C20</f>
        <v>33.6</v>
      </c>
      <c r="D27" s="26">
        <f t="shared" si="22"/>
        <v>32</v>
      </c>
      <c r="E27" s="26">
        <f t="shared" si="22"/>
        <v>32</v>
      </c>
      <c r="F27" s="26">
        <f t="shared" si="22"/>
        <v>25.6</v>
      </c>
      <c r="G27" s="26">
        <f t="shared" si="22"/>
        <v>27.200000000000003</v>
      </c>
      <c r="H27" s="26">
        <f t="shared" si="22"/>
        <v>32</v>
      </c>
      <c r="I27" s="26">
        <f t="shared" si="22"/>
        <v>36.800000000000004</v>
      </c>
      <c r="J27" s="26">
        <f t="shared" si="22"/>
        <v>24</v>
      </c>
      <c r="K27" s="26">
        <f t="shared" si="22"/>
        <v>35.200000000000003</v>
      </c>
      <c r="L27" s="26">
        <f t="shared" si="22"/>
        <v>35.200000000000003</v>
      </c>
      <c r="M27" s="26">
        <f t="shared" si="22"/>
        <v>20.8</v>
      </c>
      <c r="N27" s="26">
        <f t="shared" si="22"/>
        <v>33.6</v>
      </c>
      <c r="O27" s="26">
        <f t="shared" si="22"/>
        <v>32</v>
      </c>
      <c r="P27" s="26">
        <f t="shared" si="22"/>
        <v>30.400000000000002</v>
      </c>
      <c r="Q27" s="26">
        <f t="shared" si="22"/>
        <v>35.200000000000003</v>
      </c>
      <c r="R27" s="26">
        <f t="shared" si="22"/>
        <v>24</v>
      </c>
      <c r="S27" s="26">
        <f t="shared" si="22"/>
        <v>28.8</v>
      </c>
      <c r="T27" s="26">
        <f t="shared" si="22"/>
        <v>32</v>
      </c>
      <c r="U27" s="26">
        <f t="shared" si="22"/>
        <v>27.200000000000003</v>
      </c>
      <c r="V27" s="26">
        <f t="shared" si="22"/>
        <v>32</v>
      </c>
      <c r="W27" s="26">
        <f t="shared" si="22"/>
        <v>33.6</v>
      </c>
      <c r="X27" s="26">
        <f t="shared" si="22"/>
        <v>33.6</v>
      </c>
      <c r="Y27" s="26">
        <f t="shared" si="22"/>
        <v>33.6</v>
      </c>
      <c r="Z27" s="26">
        <f t="shared" si="22"/>
        <v>33.6</v>
      </c>
      <c r="AA27" s="26">
        <f t="shared" si="22"/>
        <v>32</v>
      </c>
      <c r="AB27" s="26">
        <f t="shared" si="22"/>
        <v>35.200000000000003</v>
      </c>
      <c r="AC27" s="26">
        <f t="shared" si="22"/>
        <v>35.200000000000003</v>
      </c>
      <c r="AD27" s="26">
        <f t="shared" si="22"/>
        <v>24</v>
      </c>
      <c r="AE27" s="26">
        <f t="shared" si="22"/>
        <v>30.400000000000002</v>
      </c>
      <c r="AF27" s="26">
        <f t="shared" si="22"/>
        <v>28.8</v>
      </c>
      <c r="AG27" s="26">
        <f t="shared" si="22"/>
        <v>33.6</v>
      </c>
      <c r="AH27" s="26">
        <f t="shared" si="22"/>
        <v>25.6</v>
      </c>
      <c r="AI27" s="26">
        <f t="shared" ref="AI27:BB27" si="23">$B$27*AI20</f>
        <v>35.200000000000003</v>
      </c>
      <c r="AJ27" s="26">
        <f t="shared" si="23"/>
        <v>32</v>
      </c>
      <c r="AK27" s="26">
        <f t="shared" si="23"/>
        <v>35.200000000000003</v>
      </c>
      <c r="AL27" s="26">
        <f t="shared" si="23"/>
        <v>32</v>
      </c>
      <c r="AM27" s="26">
        <f t="shared" si="23"/>
        <v>33.6</v>
      </c>
      <c r="AN27" s="26">
        <f t="shared" si="23"/>
        <v>36.800000000000004</v>
      </c>
      <c r="AO27" s="26">
        <f t="shared" si="23"/>
        <v>33.6</v>
      </c>
      <c r="AP27" s="26">
        <f t="shared" si="23"/>
        <v>24</v>
      </c>
      <c r="AQ27" s="26">
        <f t="shared" si="23"/>
        <v>32</v>
      </c>
      <c r="AR27" s="26">
        <f t="shared" si="23"/>
        <v>30.400000000000002</v>
      </c>
      <c r="AS27" s="26">
        <f t="shared" si="23"/>
        <v>24</v>
      </c>
      <c r="AT27" s="26">
        <f t="shared" si="23"/>
        <v>22.400000000000002</v>
      </c>
      <c r="AU27" s="26">
        <f t="shared" si="23"/>
        <v>33.6</v>
      </c>
      <c r="AV27" s="26">
        <f t="shared" si="23"/>
        <v>35.200000000000003</v>
      </c>
      <c r="AW27" s="26">
        <f t="shared" si="23"/>
        <v>35.200000000000003</v>
      </c>
      <c r="AX27" s="26">
        <f t="shared" si="23"/>
        <v>32</v>
      </c>
      <c r="AY27" s="26">
        <f t="shared" si="23"/>
        <v>0</v>
      </c>
      <c r="AZ27" s="26">
        <f t="shared" si="23"/>
        <v>0</v>
      </c>
      <c r="BA27" s="26">
        <f t="shared" si="23"/>
        <v>0</v>
      </c>
      <c r="BB27" s="26">
        <f t="shared" si="23"/>
        <v>0</v>
      </c>
    </row>
    <row r="29" spans="1:54" s="5" customFormat="1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3"/>
      <c r="AA29" s="3"/>
      <c r="AB29" s="3"/>
      <c r="AC29" s="3"/>
      <c r="AD29" s="3"/>
      <c r="AE29" s="4"/>
      <c r="AF29" s="4"/>
      <c r="AG29" s="4"/>
      <c r="AH29" s="4"/>
      <c r="AI29" s="4"/>
      <c r="AJ29" s="4"/>
    </row>
  </sheetData>
  <sheetProtection sheet="1" objects="1" scenarios="1"/>
  <mergeCells count="3">
    <mergeCell ref="A1:T1"/>
    <mergeCell ref="U1:AJ1"/>
    <mergeCell ref="A3:AJ3"/>
  </mergeCells>
  <pageMargins left="0.7" right="0.7" top="1.14375" bottom="1.143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173"/>
  <sheetViews>
    <sheetView showGridLines="0" zoomScaleNormal="100" workbookViewId="0">
      <pane xSplit="2" ySplit="5" topLeftCell="AR150" activePane="bottomRight" state="frozen"/>
      <selection pane="topRight" activeCell="AR1" sqref="AR1"/>
      <selection pane="bottomLeft" activeCell="A6" sqref="A6"/>
      <selection pane="bottomRight" activeCell="AX147" sqref="AX147"/>
    </sheetView>
  </sheetViews>
  <sheetFormatPr baseColWidth="10" defaultColWidth="9.140625" defaultRowHeight="15"/>
  <cols>
    <col min="1" max="1" width="6.28515625" customWidth="1"/>
    <col min="2" max="2" width="57.5703125" style="27" customWidth="1"/>
    <col min="3" max="54" width="11.85546875" style="28" customWidth="1"/>
    <col min="55" max="244" width="11.85546875" customWidth="1"/>
    <col min="245" max="1025" width="9.28515625" customWidth="1"/>
  </cols>
  <sheetData>
    <row r="1" spans="1:54" ht="18" customHeight="1">
      <c r="A1" s="210" t="s">
        <v>13</v>
      </c>
      <c r="B1" s="210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9"/>
      <c r="AF1" s="29"/>
      <c r="AG1" s="29"/>
      <c r="AH1" s="29"/>
      <c r="AI1" s="29"/>
      <c r="AJ1" s="29"/>
    </row>
    <row r="2" spans="1:54" ht="15" customHeight="1">
      <c r="A2" s="212" t="s">
        <v>14</v>
      </c>
      <c r="B2" s="212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9"/>
      <c r="AF2" s="29"/>
      <c r="AG2" s="29"/>
      <c r="AH2" s="29"/>
      <c r="AI2" s="29"/>
      <c r="AJ2" s="29"/>
    </row>
    <row r="3" spans="1:54" ht="15" customHeight="1">
      <c r="A3" s="212"/>
      <c r="B3" s="212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211"/>
      <c r="AD3" s="211"/>
      <c r="AE3" s="29"/>
      <c r="AF3" s="29"/>
      <c r="AG3" s="29"/>
      <c r="AH3" s="29"/>
      <c r="AI3" s="29"/>
      <c r="AJ3" s="29"/>
    </row>
    <row r="4" spans="1:54" ht="15" customHeight="1">
      <c r="A4" s="31" t="s">
        <v>15</v>
      </c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4"/>
    </row>
    <row r="5" spans="1:54" ht="14.45" customHeight="1">
      <c r="A5" s="35" t="s">
        <v>16</v>
      </c>
      <c r="B5" s="36" t="s">
        <v>17</v>
      </c>
      <c r="C5" s="37">
        <v>42614</v>
      </c>
      <c r="D5" s="37">
        <v>42644</v>
      </c>
      <c r="E5" s="37">
        <v>42675</v>
      </c>
      <c r="F5" s="37">
        <v>42705</v>
      </c>
      <c r="G5" s="37">
        <v>42736</v>
      </c>
      <c r="H5" s="37">
        <v>42767</v>
      </c>
      <c r="I5" s="37">
        <v>42795</v>
      </c>
      <c r="J5" s="37">
        <v>42826</v>
      </c>
      <c r="K5" s="37">
        <v>42856</v>
      </c>
      <c r="L5" s="37">
        <v>42887</v>
      </c>
      <c r="M5" s="37">
        <v>42917</v>
      </c>
      <c r="N5" s="37">
        <v>42948</v>
      </c>
      <c r="O5" s="37">
        <v>42979</v>
      </c>
      <c r="P5" s="37">
        <v>43009</v>
      </c>
      <c r="Q5" s="37">
        <v>43040</v>
      </c>
      <c r="R5" s="37">
        <v>43070</v>
      </c>
      <c r="S5" s="37">
        <v>43101</v>
      </c>
      <c r="T5" s="37">
        <v>43132</v>
      </c>
      <c r="U5" s="37">
        <v>43160</v>
      </c>
      <c r="V5" s="37">
        <v>43191</v>
      </c>
      <c r="W5" s="37">
        <v>43221</v>
      </c>
      <c r="X5" s="37">
        <v>43252</v>
      </c>
      <c r="Y5" s="37">
        <v>43282</v>
      </c>
      <c r="Z5" s="37">
        <v>43313</v>
      </c>
      <c r="AA5" s="37">
        <v>43344</v>
      </c>
      <c r="AB5" s="37">
        <v>43374</v>
      </c>
      <c r="AC5" s="37">
        <v>43405</v>
      </c>
      <c r="AD5" s="37">
        <v>43435</v>
      </c>
      <c r="AE5" s="37">
        <v>43466</v>
      </c>
      <c r="AF5" s="37">
        <v>43497</v>
      </c>
      <c r="AG5" s="37">
        <v>43525</v>
      </c>
      <c r="AH5" s="37">
        <v>43556</v>
      </c>
      <c r="AI5" s="37">
        <v>43586</v>
      </c>
      <c r="AJ5" s="37">
        <v>43617</v>
      </c>
      <c r="AK5" s="37">
        <v>43647</v>
      </c>
      <c r="AL5" s="37">
        <v>43678</v>
      </c>
      <c r="AM5" s="37">
        <v>43709</v>
      </c>
      <c r="AN5" s="37">
        <v>43739</v>
      </c>
      <c r="AO5" s="37">
        <v>43770</v>
      </c>
      <c r="AP5" s="37">
        <v>43800</v>
      </c>
      <c r="AQ5" s="37">
        <v>43831</v>
      </c>
      <c r="AR5" s="37">
        <v>43862</v>
      </c>
      <c r="AS5" s="37">
        <v>43891</v>
      </c>
      <c r="AT5" s="37">
        <v>43922</v>
      </c>
      <c r="AU5" s="37">
        <v>43952</v>
      </c>
      <c r="AV5" s="37">
        <v>43983</v>
      </c>
      <c r="AW5" s="37">
        <v>44013</v>
      </c>
      <c r="AX5" s="37">
        <v>44044</v>
      </c>
      <c r="AY5" s="37">
        <v>44075</v>
      </c>
      <c r="AZ5" s="37">
        <v>44105</v>
      </c>
      <c r="BA5" s="37">
        <v>44136</v>
      </c>
      <c r="BB5" s="37">
        <v>44166</v>
      </c>
    </row>
    <row r="6" spans="1:54" ht="15" customHeight="1">
      <c r="A6" s="209" t="s">
        <v>18</v>
      </c>
      <c r="B6" s="209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</row>
    <row r="7" spans="1:54" s="43" customFormat="1" ht="14.45" customHeight="1">
      <c r="A7" s="39">
        <v>1</v>
      </c>
      <c r="B7" s="40" t="s">
        <v>19</v>
      </c>
      <c r="C7" s="41">
        <v>1</v>
      </c>
      <c r="D7" s="41">
        <v>1</v>
      </c>
      <c r="E7" s="41">
        <v>1</v>
      </c>
      <c r="F7" s="41">
        <v>1</v>
      </c>
      <c r="G7" s="41">
        <v>1</v>
      </c>
      <c r="H7" s="41">
        <v>1</v>
      </c>
      <c r="I7" s="41">
        <v>1</v>
      </c>
      <c r="J7" s="41">
        <v>1</v>
      </c>
      <c r="K7" s="41">
        <v>1</v>
      </c>
      <c r="L7" s="41">
        <v>1</v>
      </c>
      <c r="M7" s="41">
        <v>1</v>
      </c>
      <c r="N7" s="41">
        <v>1</v>
      </c>
      <c r="O7" s="41">
        <v>1</v>
      </c>
      <c r="P7" s="41">
        <v>1</v>
      </c>
      <c r="Q7" s="41">
        <v>1</v>
      </c>
      <c r="R7" s="41">
        <v>1</v>
      </c>
      <c r="S7" s="41">
        <v>1</v>
      </c>
      <c r="T7" s="41">
        <v>1</v>
      </c>
      <c r="U7" s="41">
        <v>1</v>
      </c>
      <c r="V7" s="41">
        <v>1</v>
      </c>
      <c r="W7" s="41">
        <v>1</v>
      </c>
      <c r="X7" s="41">
        <v>1</v>
      </c>
      <c r="Y7" s="41">
        <v>1</v>
      </c>
      <c r="Z7" s="41">
        <v>1</v>
      </c>
      <c r="AA7" s="41">
        <v>1</v>
      </c>
      <c r="AB7" s="41">
        <v>1</v>
      </c>
      <c r="AC7" s="41">
        <v>1</v>
      </c>
      <c r="AD7" s="41">
        <v>1</v>
      </c>
      <c r="AE7" s="42">
        <v>1</v>
      </c>
      <c r="AF7" s="41">
        <v>1</v>
      </c>
      <c r="AG7" s="41">
        <v>1</v>
      </c>
      <c r="AH7" s="41">
        <v>1</v>
      </c>
      <c r="AI7" s="41">
        <v>1</v>
      </c>
      <c r="AJ7" s="41">
        <v>1</v>
      </c>
      <c r="AK7" s="41">
        <v>1</v>
      </c>
      <c r="AL7" s="41">
        <v>1</v>
      </c>
      <c r="AM7" s="41">
        <v>1</v>
      </c>
      <c r="AN7" s="41">
        <v>1</v>
      </c>
      <c r="AO7" s="41">
        <v>1</v>
      </c>
      <c r="AP7" s="41">
        <v>1</v>
      </c>
      <c r="AQ7" s="41">
        <v>1</v>
      </c>
      <c r="AR7" s="41">
        <v>1</v>
      </c>
      <c r="AS7" s="41">
        <v>1</v>
      </c>
      <c r="AT7" s="41">
        <v>1</v>
      </c>
      <c r="AU7" s="41">
        <v>1</v>
      </c>
      <c r="AV7" s="41">
        <v>1</v>
      </c>
      <c r="AW7" s="41">
        <v>1</v>
      </c>
      <c r="AX7" s="41">
        <v>1</v>
      </c>
      <c r="AY7" s="41"/>
      <c r="AZ7" s="41"/>
      <c r="BA7" s="41"/>
      <c r="BB7" s="41"/>
    </row>
    <row r="8" spans="1:54" s="43" customFormat="1" ht="14.45" customHeight="1">
      <c r="A8" s="39">
        <v>2</v>
      </c>
      <c r="B8" s="40" t="s">
        <v>20</v>
      </c>
      <c r="C8" s="41">
        <v>3</v>
      </c>
      <c r="D8" s="41">
        <v>3</v>
      </c>
      <c r="E8" s="41">
        <v>3</v>
      </c>
      <c r="F8" s="41">
        <v>3</v>
      </c>
      <c r="G8" s="41">
        <v>3</v>
      </c>
      <c r="H8" s="41">
        <v>3</v>
      </c>
      <c r="I8" s="41">
        <v>3</v>
      </c>
      <c r="J8" s="41">
        <v>3</v>
      </c>
      <c r="K8" s="41">
        <v>3</v>
      </c>
      <c r="L8" s="41">
        <v>3</v>
      </c>
      <c r="M8" s="41">
        <v>3</v>
      </c>
      <c r="N8" s="41">
        <v>3</v>
      </c>
      <c r="O8" s="41">
        <v>3</v>
      </c>
      <c r="P8" s="41">
        <v>3</v>
      </c>
      <c r="Q8" s="41">
        <v>3</v>
      </c>
      <c r="R8" s="41">
        <v>3</v>
      </c>
      <c r="S8" s="41">
        <v>3</v>
      </c>
      <c r="T8" s="41">
        <v>3</v>
      </c>
      <c r="U8" s="41">
        <v>3</v>
      </c>
      <c r="V8" s="41">
        <v>3</v>
      </c>
      <c r="W8" s="41">
        <v>3</v>
      </c>
      <c r="X8" s="41">
        <v>3</v>
      </c>
      <c r="Y8" s="41">
        <v>3</v>
      </c>
      <c r="Z8" s="41">
        <v>3</v>
      </c>
      <c r="AA8" s="41">
        <v>3</v>
      </c>
      <c r="AB8" s="41">
        <v>3</v>
      </c>
      <c r="AC8" s="41">
        <v>3</v>
      </c>
      <c r="AD8" s="41">
        <v>4</v>
      </c>
      <c r="AE8" s="42">
        <v>4</v>
      </c>
      <c r="AF8" s="41">
        <v>4</v>
      </c>
      <c r="AG8" s="41">
        <v>4</v>
      </c>
      <c r="AH8" s="41">
        <v>4</v>
      </c>
      <c r="AI8" s="41">
        <v>4</v>
      </c>
      <c r="AJ8" s="41">
        <v>4</v>
      </c>
      <c r="AK8" s="41">
        <v>4</v>
      </c>
      <c r="AL8" s="41">
        <v>4</v>
      </c>
      <c r="AM8" s="41">
        <v>4</v>
      </c>
      <c r="AN8" s="41">
        <v>4</v>
      </c>
      <c r="AO8" s="41">
        <v>4</v>
      </c>
      <c r="AP8" s="41">
        <v>4</v>
      </c>
      <c r="AQ8" s="41">
        <v>4</v>
      </c>
      <c r="AR8" s="41">
        <v>4</v>
      </c>
      <c r="AS8" s="41">
        <v>4</v>
      </c>
      <c r="AT8" s="41">
        <v>4</v>
      </c>
      <c r="AU8" s="41">
        <v>4</v>
      </c>
      <c r="AV8" s="41">
        <v>4</v>
      </c>
      <c r="AW8" s="41">
        <v>4</v>
      </c>
      <c r="AX8" s="41">
        <v>4</v>
      </c>
      <c r="AY8" s="41"/>
      <c r="AZ8" s="41"/>
      <c r="BA8" s="41"/>
      <c r="BB8" s="41"/>
    </row>
    <row r="9" spans="1:54" ht="14.45" customHeight="1">
      <c r="A9" s="39">
        <v>3</v>
      </c>
      <c r="B9" s="44" t="s">
        <v>21</v>
      </c>
      <c r="C9" s="45">
        <v>42656</v>
      </c>
      <c r="D9" s="45">
        <v>42682</v>
      </c>
      <c r="E9" s="45">
        <v>42712</v>
      </c>
      <c r="F9" s="45">
        <v>42744</v>
      </c>
      <c r="G9" s="45">
        <v>42774</v>
      </c>
      <c r="H9" s="45">
        <v>42800</v>
      </c>
      <c r="I9" s="45">
        <v>42830</v>
      </c>
      <c r="J9" s="45">
        <v>42858</v>
      </c>
      <c r="K9" s="45">
        <v>42887</v>
      </c>
      <c r="L9" s="45">
        <v>42919</v>
      </c>
      <c r="M9" s="45">
        <v>42951</v>
      </c>
      <c r="N9" s="45">
        <v>42985</v>
      </c>
      <c r="O9" s="45">
        <v>43010</v>
      </c>
      <c r="P9" s="45">
        <v>43042</v>
      </c>
      <c r="Q9" s="45">
        <v>43076</v>
      </c>
      <c r="R9" s="45">
        <v>43109</v>
      </c>
      <c r="S9" s="45">
        <v>43137</v>
      </c>
      <c r="T9" s="45">
        <v>43164</v>
      </c>
      <c r="U9" s="45">
        <v>43199</v>
      </c>
      <c r="V9" s="45">
        <v>43224</v>
      </c>
      <c r="W9" s="45">
        <v>43259</v>
      </c>
      <c r="X9" s="45">
        <v>43286</v>
      </c>
      <c r="Y9" s="45">
        <v>43315</v>
      </c>
      <c r="Z9" s="45">
        <v>43348</v>
      </c>
      <c r="AA9" s="45">
        <v>43376</v>
      </c>
      <c r="AB9" s="45">
        <v>43409</v>
      </c>
      <c r="AC9" s="45">
        <v>43441</v>
      </c>
      <c r="AD9" s="45">
        <v>43479</v>
      </c>
      <c r="AE9" s="45">
        <v>43503</v>
      </c>
      <c r="AF9" s="45">
        <v>43528</v>
      </c>
      <c r="AG9" s="45">
        <v>43557</v>
      </c>
      <c r="AH9" s="45">
        <v>43592</v>
      </c>
      <c r="AI9" s="45">
        <v>43620</v>
      </c>
      <c r="AJ9" s="45">
        <v>43648</v>
      </c>
      <c r="AK9" s="45">
        <v>43682</v>
      </c>
      <c r="AL9" s="45">
        <v>43711</v>
      </c>
      <c r="AM9" s="45">
        <v>43742</v>
      </c>
      <c r="AN9" s="45">
        <v>43780</v>
      </c>
      <c r="AO9" s="45">
        <v>43802</v>
      </c>
      <c r="AP9" s="45">
        <v>43840</v>
      </c>
      <c r="AQ9" s="45">
        <v>43867</v>
      </c>
      <c r="AR9" s="45">
        <v>43899</v>
      </c>
      <c r="AS9" s="45">
        <v>43934</v>
      </c>
      <c r="AT9" s="45">
        <v>43956</v>
      </c>
      <c r="AU9" s="45">
        <v>43985</v>
      </c>
      <c r="AV9" s="45">
        <v>44018</v>
      </c>
      <c r="AW9" s="45">
        <v>44049</v>
      </c>
      <c r="AX9" s="45">
        <v>44082</v>
      </c>
      <c r="AY9" s="45"/>
      <c r="AZ9" s="45"/>
      <c r="BA9" s="45"/>
      <c r="BB9" s="45"/>
    </row>
    <row r="10" spans="1:54" ht="26.45" customHeight="1">
      <c r="A10" s="39">
        <v>4</v>
      </c>
      <c r="B10" s="46" t="s">
        <v>22</v>
      </c>
      <c r="C10" s="47">
        <v>42723</v>
      </c>
      <c r="D10" s="47">
        <v>42766</v>
      </c>
      <c r="E10" s="47">
        <v>42795</v>
      </c>
      <c r="F10" s="47">
        <v>42815</v>
      </c>
      <c r="G10" s="47">
        <v>42845</v>
      </c>
      <c r="H10" s="47">
        <v>42877</v>
      </c>
      <c r="I10" s="47">
        <v>42914</v>
      </c>
      <c r="J10" s="47">
        <v>42936</v>
      </c>
      <c r="K10" s="47">
        <v>42978</v>
      </c>
      <c r="L10" s="47">
        <v>43007</v>
      </c>
      <c r="M10" s="47">
        <v>43007</v>
      </c>
      <c r="N10" s="47">
        <v>43038</v>
      </c>
      <c r="O10" s="47">
        <v>43054</v>
      </c>
      <c r="P10" s="47">
        <v>43091</v>
      </c>
      <c r="Q10" s="47">
        <v>43144</v>
      </c>
      <c r="R10" s="47">
        <v>43158</v>
      </c>
      <c r="S10" s="47">
        <v>43228</v>
      </c>
      <c r="T10" s="47">
        <v>43228</v>
      </c>
      <c r="U10" s="47">
        <v>43235</v>
      </c>
      <c r="V10" s="47">
        <v>43263</v>
      </c>
      <c r="W10" s="47">
        <v>43305</v>
      </c>
      <c r="X10" s="47">
        <v>43332</v>
      </c>
      <c r="Y10" s="47">
        <v>43361</v>
      </c>
      <c r="Z10" s="47">
        <v>43395</v>
      </c>
      <c r="AA10" s="47">
        <v>43411</v>
      </c>
      <c r="AB10" s="47">
        <v>43448</v>
      </c>
      <c r="AC10" s="47">
        <v>43500</v>
      </c>
      <c r="AD10" s="47">
        <v>43524</v>
      </c>
      <c r="AE10" s="47">
        <v>43558</v>
      </c>
      <c r="AF10" s="47">
        <v>43565</v>
      </c>
      <c r="AG10" s="47">
        <v>43613</v>
      </c>
      <c r="AH10" s="47">
        <v>43650</v>
      </c>
      <c r="AI10" s="47">
        <v>43698</v>
      </c>
      <c r="AJ10" s="47">
        <v>43761</v>
      </c>
      <c r="AK10" s="47">
        <v>43747</v>
      </c>
      <c r="AL10" s="47">
        <v>43754</v>
      </c>
      <c r="AM10" s="47">
        <v>43769</v>
      </c>
      <c r="AN10" s="47">
        <v>43844</v>
      </c>
      <c r="AO10" s="47">
        <v>43885</v>
      </c>
      <c r="AP10" s="47">
        <v>43889</v>
      </c>
      <c r="AQ10" s="47">
        <v>43923</v>
      </c>
      <c r="AR10" s="47">
        <v>43972</v>
      </c>
      <c r="AS10" s="47">
        <v>44046</v>
      </c>
      <c r="AT10" s="47">
        <v>44063</v>
      </c>
      <c r="AU10" s="47">
        <v>44063</v>
      </c>
      <c r="AV10" s="47">
        <v>44103</v>
      </c>
      <c r="AW10" s="47">
        <v>44134</v>
      </c>
      <c r="AX10" s="47">
        <v>44140</v>
      </c>
      <c r="AY10" s="47"/>
      <c r="AZ10" s="47"/>
      <c r="BA10" s="47"/>
      <c r="BB10" s="47"/>
    </row>
    <row r="11" spans="1:54" ht="26.45" customHeight="1">
      <c r="A11" s="48">
        <v>5</v>
      </c>
      <c r="B11" s="49" t="s">
        <v>23</v>
      </c>
      <c r="C11" s="50">
        <f t="shared" ref="C11:AD11" si="0">IF(C38="","",MIN(C38,C62,C86,C110,C133,C157))</f>
        <v>42656</v>
      </c>
      <c r="D11" s="50">
        <f t="shared" si="0"/>
        <v>42670</v>
      </c>
      <c r="E11" s="50">
        <f t="shared" si="0"/>
        <v>42705</v>
      </c>
      <c r="F11" s="50">
        <f t="shared" si="0"/>
        <v>42744</v>
      </c>
      <c r="G11" s="50">
        <f t="shared" si="0"/>
        <v>42772</v>
      </c>
      <c r="H11" s="50">
        <f t="shared" si="0"/>
        <v>42783</v>
      </c>
      <c r="I11" s="50">
        <f t="shared" si="0"/>
        <v>42830</v>
      </c>
      <c r="J11" s="50">
        <f t="shared" si="0"/>
        <v>42857</v>
      </c>
      <c r="K11" s="50">
        <f t="shared" si="0"/>
        <v>42886</v>
      </c>
      <c r="L11" s="50">
        <f t="shared" si="0"/>
        <v>42916</v>
      </c>
      <c r="M11" s="50">
        <f t="shared" si="0"/>
        <v>42948</v>
      </c>
      <c r="N11" s="50">
        <f t="shared" si="0"/>
        <v>42982</v>
      </c>
      <c r="O11" s="50">
        <f t="shared" si="0"/>
        <v>43007</v>
      </c>
      <c r="P11" s="50">
        <f t="shared" si="0"/>
        <v>43041</v>
      </c>
      <c r="Q11" s="50">
        <f t="shared" si="0"/>
        <v>43075</v>
      </c>
      <c r="R11" s="50">
        <f t="shared" si="0"/>
        <v>43109</v>
      </c>
      <c r="S11" s="50">
        <f t="shared" si="0"/>
        <v>43136</v>
      </c>
      <c r="T11" s="50">
        <f t="shared" si="0"/>
        <v>43164</v>
      </c>
      <c r="U11" s="50">
        <f t="shared" si="0"/>
        <v>43196</v>
      </c>
      <c r="V11" s="50">
        <f t="shared" si="0"/>
        <v>43222</v>
      </c>
      <c r="W11" s="50">
        <f t="shared" si="0"/>
        <v>43224</v>
      </c>
      <c r="X11" s="50">
        <f t="shared" si="0"/>
        <v>43284</v>
      </c>
      <c r="Y11" s="50">
        <f t="shared" si="0"/>
        <v>43312</v>
      </c>
      <c r="Z11" s="50">
        <f t="shared" si="0"/>
        <v>43347</v>
      </c>
      <c r="AA11" s="50">
        <f t="shared" si="0"/>
        <v>43375</v>
      </c>
      <c r="AB11" s="50">
        <f t="shared" si="0"/>
        <v>43404</v>
      </c>
      <c r="AC11" s="50">
        <f t="shared" si="0"/>
        <v>43440</v>
      </c>
      <c r="AD11" s="50">
        <f t="shared" si="0"/>
        <v>43473</v>
      </c>
      <c r="AE11" s="50">
        <f t="shared" ref="AE11:BB11" si="1">IF(AE38="","",MIN(AE38,AE62,AE110,AE133,AE157))</f>
        <v>43497</v>
      </c>
      <c r="AF11" s="50">
        <f t="shared" si="1"/>
        <v>43522</v>
      </c>
      <c r="AG11" s="50">
        <f t="shared" si="1"/>
        <v>43553</v>
      </c>
      <c r="AH11" s="50">
        <f t="shared" si="1"/>
        <v>43588</v>
      </c>
      <c r="AI11" s="50">
        <f t="shared" si="1"/>
        <v>43616</v>
      </c>
      <c r="AJ11" s="50">
        <f t="shared" si="1"/>
        <v>43648</v>
      </c>
      <c r="AK11" s="50">
        <f t="shared" si="1"/>
        <v>43682</v>
      </c>
      <c r="AL11" s="50">
        <f t="shared" si="1"/>
        <v>43706</v>
      </c>
      <c r="AM11" s="50">
        <f t="shared" si="1"/>
        <v>43741</v>
      </c>
      <c r="AN11" s="50">
        <f t="shared" si="1"/>
        <v>43780</v>
      </c>
      <c r="AO11" s="50">
        <f t="shared" si="1"/>
        <v>43802</v>
      </c>
      <c r="AP11" s="50">
        <f t="shared" si="1"/>
        <v>43839</v>
      </c>
      <c r="AQ11" s="50">
        <f t="shared" si="1"/>
        <v>43865</v>
      </c>
      <c r="AR11" s="50">
        <f t="shared" si="1"/>
        <v>43896</v>
      </c>
      <c r="AS11" s="50">
        <f t="shared" si="1"/>
        <v>43934</v>
      </c>
      <c r="AT11" s="50">
        <f t="shared" si="1"/>
        <v>43956</v>
      </c>
      <c r="AU11" s="50">
        <f t="shared" si="1"/>
        <v>43985</v>
      </c>
      <c r="AV11" s="50">
        <f t="shared" si="1"/>
        <v>44018</v>
      </c>
      <c r="AW11" s="50">
        <f t="shared" si="1"/>
        <v>44047</v>
      </c>
      <c r="AX11" s="50">
        <f t="shared" si="1"/>
        <v>44082</v>
      </c>
      <c r="AY11" s="50" t="str">
        <f t="shared" si="1"/>
        <v/>
      </c>
      <c r="AZ11" s="50" t="str">
        <f t="shared" si="1"/>
        <v/>
      </c>
      <c r="BA11" s="50" t="str">
        <f t="shared" si="1"/>
        <v/>
      </c>
      <c r="BB11" s="50" t="str">
        <f t="shared" si="1"/>
        <v/>
      </c>
    </row>
    <row r="12" spans="1:54" ht="15.75" customHeight="1">
      <c r="A12" s="48">
        <v>6</v>
      </c>
      <c r="B12" s="49" t="s">
        <v>24</v>
      </c>
      <c r="C12" s="50">
        <f t="shared" ref="C12:AD12" si="2">IF(C40="","",MIN(C40,C64,C88,C112,C135,C159))</f>
        <v>42656</v>
      </c>
      <c r="D12" s="50">
        <f t="shared" si="2"/>
        <v>42677</v>
      </c>
      <c r="E12" s="50">
        <f t="shared" si="2"/>
        <v>42712</v>
      </c>
      <c r="F12" s="50">
        <f t="shared" si="2"/>
        <v>42744</v>
      </c>
      <c r="G12" s="50">
        <f t="shared" si="2"/>
        <v>42746</v>
      </c>
      <c r="H12" s="50">
        <f t="shared" si="2"/>
        <v>42796</v>
      </c>
      <c r="I12" s="50">
        <f t="shared" si="2"/>
        <v>42830</v>
      </c>
      <c r="J12" s="50">
        <f t="shared" si="2"/>
        <v>42851</v>
      </c>
      <c r="K12" s="50">
        <f t="shared" si="2"/>
        <v>42887</v>
      </c>
      <c r="L12" s="50">
        <f t="shared" si="2"/>
        <v>42919</v>
      </c>
      <c r="M12" s="50">
        <f t="shared" si="2"/>
        <v>42951</v>
      </c>
      <c r="N12" s="50">
        <f t="shared" si="2"/>
        <v>42985</v>
      </c>
      <c r="O12" s="50">
        <f t="shared" si="2"/>
        <v>43010</v>
      </c>
      <c r="P12" s="50">
        <f t="shared" si="2"/>
        <v>43042</v>
      </c>
      <c r="Q12" s="50">
        <f t="shared" si="2"/>
        <v>43076</v>
      </c>
      <c r="R12" s="50">
        <f t="shared" si="2"/>
        <v>43109</v>
      </c>
      <c r="S12" s="50">
        <f t="shared" si="2"/>
        <v>43131</v>
      </c>
      <c r="T12" s="50">
        <f t="shared" si="2"/>
        <v>43164</v>
      </c>
      <c r="U12" s="50">
        <f t="shared" si="2"/>
        <v>43180</v>
      </c>
      <c r="V12" s="50">
        <f t="shared" si="2"/>
        <v>43215</v>
      </c>
      <c r="W12" s="50">
        <f t="shared" si="2"/>
        <v>43258</v>
      </c>
      <c r="X12" s="50">
        <f t="shared" si="2"/>
        <v>43279</v>
      </c>
      <c r="Y12" s="50">
        <f t="shared" si="2"/>
        <v>43299</v>
      </c>
      <c r="Z12" s="50">
        <f t="shared" si="2"/>
        <v>43335</v>
      </c>
      <c r="AA12" s="50">
        <f t="shared" si="2"/>
        <v>43367</v>
      </c>
      <c r="AB12" s="50">
        <f t="shared" si="2"/>
        <v>43409</v>
      </c>
      <c r="AC12" s="50">
        <f t="shared" si="2"/>
        <v>43439</v>
      </c>
      <c r="AD12" s="50">
        <f t="shared" si="2"/>
        <v>43473</v>
      </c>
      <c r="AE12" s="50">
        <f t="shared" ref="AE12:BB12" si="3">IF(AE40="","",MIN(AE40,AE64,AE112,AE135,AE159))</f>
        <v>43483</v>
      </c>
      <c r="AF12" s="50">
        <f t="shared" si="3"/>
        <v>43523</v>
      </c>
      <c r="AG12" s="50">
        <f t="shared" si="3"/>
        <v>43543</v>
      </c>
      <c r="AH12" s="50">
        <f t="shared" si="3"/>
        <v>43581</v>
      </c>
      <c r="AI12" s="50">
        <f t="shared" si="3"/>
        <v>43614</v>
      </c>
      <c r="AJ12" s="50">
        <f t="shared" si="3"/>
        <v>43648</v>
      </c>
      <c r="AK12" s="50">
        <f t="shared" si="3"/>
        <v>43662</v>
      </c>
      <c r="AL12" s="50">
        <f t="shared" si="3"/>
        <v>43710</v>
      </c>
      <c r="AM12" s="50">
        <f t="shared" si="3"/>
        <v>43725</v>
      </c>
      <c r="AN12" s="50">
        <f t="shared" si="3"/>
        <v>43766</v>
      </c>
      <c r="AO12" s="50">
        <f t="shared" si="3"/>
        <v>43795</v>
      </c>
      <c r="AP12" s="50">
        <f t="shared" si="3"/>
        <v>43838</v>
      </c>
      <c r="AQ12" s="50">
        <f t="shared" si="3"/>
        <v>43857</v>
      </c>
      <c r="AR12" s="50">
        <f t="shared" si="3"/>
        <v>43896</v>
      </c>
      <c r="AS12" s="50">
        <f t="shared" si="3"/>
        <v>43913</v>
      </c>
      <c r="AT12" s="50">
        <f t="shared" si="3"/>
        <v>43866</v>
      </c>
      <c r="AU12" s="50">
        <f t="shared" si="3"/>
        <v>43969</v>
      </c>
      <c r="AV12" s="50">
        <f t="shared" si="3"/>
        <v>44012</v>
      </c>
      <c r="AW12" s="50">
        <f t="shared" si="3"/>
        <v>44046</v>
      </c>
      <c r="AX12" s="50">
        <f t="shared" si="3"/>
        <v>44069</v>
      </c>
      <c r="AY12" s="50" t="str">
        <f t="shared" si="3"/>
        <v/>
      </c>
      <c r="AZ12" s="50" t="str">
        <f t="shared" si="3"/>
        <v/>
      </c>
      <c r="BA12" s="50" t="str">
        <f t="shared" si="3"/>
        <v/>
      </c>
      <c r="BB12" s="50" t="str">
        <f t="shared" si="3"/>
        <v/>
      </c>
    </row>
    <row r="13" spans="1:54" ht="14.45" customHeight="1">
      <c r="A13" s="48">
        <v>7</v>
      </c>
      <c r="B13" s="49" t="s">
        <v>25</v>
      </c>
      <c r="C13" s="51">
        <f t="shared" ref="C13:AH13" si="4">C42+C66+C89+C114+C137+C161</f>
        <v>67</v>
      </c>
      <c r="D13" s="51">
        <f t="shared" si="4"/>
        <v>74</v>
      </c>
      <c r="E13" s="51">
        <f t="shared" si="4"/>
        <v>75</v>
      </c>
      <c r="F13" s="51">
        <f t="shared" si="4"/>
        <v>59</v>
      </c>
      <c r="G13" s="51">
        <f t="shared" si="4"/>
        <v>42</v>
      </c>
      <c r="H13" s="51">
        <f t="shared" si="4"/>
        <v>80</v>
      </c>
      <c r="I13" s="51">
        <f t="shared" si="4"/>
        <v>97</v>
      </c>
      <c r="J13" s="51">
        <f t="shared" si="4"/>
        <v>54</v>
      </c>
      <c r="K13" s="51">
        <f t="shared" si="4"/>
        <v>62</v>
      </c>
      <c r="L13" s="51">
        <f t="shared" si="4"/>
        <v>85</v>
      </c>
      <c r="M13" s="51">
        <f t="shared" si="4"/>
        <v>68</v>
      </c>
      <c r="N13" s="51">
        <f t="shared" si="4"/>
        <v>98</v>
      </c>
      <c r="O13" s="51">
        <f t="shared" si="4"/>
        <v>107</v>
      </c>
      <c r="P13" s="51">
        <f t="shared" si="4"/>
        <v>80</v>
      </c>
      <c r="Q13" s="51">
        <f t="shared" si="4"/>
        <v>72</v>
      </c>
      <c r="R13" s="51">
        <f t="shared" si="4"/>
        <v>49</v>
      </c>
      <c r="S13" s="51">
        <f t="shared" si="4"/>
        <v>55</v>
      </c>
      <c r="T13" s="51">
        <f t="shared" si="4"/>
        <v>67</v>
      </c>
      <c r="U13" s="51">
        <f t="shared" si="4"/>
        <v>69</v>
      </c>
      <c r="V13" s="51">
        <f t="shared" si="4"/>
        <v>89</v>
      </c>
      <c r="W13" s="51">
        <f t="shared" si="4"/>
        <v>66</v>
      </c>
      <c r="X13" s="51">
        <f t="shared" si="4"/>
        <v>63</v>
      </c>
      <c r="Y13" s="51">
        <f t="shared" si="4"/>
        <v>61</v>
      </c>
      <c r="Z13" s="51">
        <f t="shared" si="4"/>
        <v>75</v>
      </c>
      <c r="AA13" s="51">
        <f t="shared" si="4"/>
        <v>62</v>
      </c>
      <c r="AB13" s="51">
        <f t="shared" si="4"/>
        <v>94</v>
      </c>
      <c r="AC13" s="51">
        <f t="shared" si="4"/>
        <v>54</v>
      </c>
      <c r="AD13" s="51">
        <f t="shared" si="4"/>
        <v>49</v>
      </c>
      <c r="AE13" s="51">
        <f t="shared" si="4"/>
        <v>78</v>
      </c>
      <c r="AF13" s="51">
        <f t="shared" si="4"/>
        <v>98</v>
      </c>
      <c r="AG13" s="51">
        <f t="shared" si="4"/>
        <v>78</v>
      </c>
      <c r="AH13" s="51">
        <f t="shared" si="4"/>
        <v>53</v>
      </c>
      <c r="AI13" s="51">
        <f t="shared" ref="AI13:BB13" si="5">AI42+AI66+AI89+AI114+AI137+AI161</f>
        <v>73</v>
      </c>
      <c r="AJ13" s="51">
        <f t="shared" si="5"/>
        <v>59</v>
      </c>
      <c r="AK13" s="51">
        <f t="shared" si="5"/>
        <v>106</v>
      </c>
      <c r="AL13" s="51">
        <f t="shared" si="5"/>
        <v>69</v>
      </c>
      <c r="AM13" s="51">
        <f t="shared" si="5"/>
        <v>126</v>
      </c>
      <c r="AN13" s="51">
        <f t="shared" si="5"/>
        <v>116</v>
      </c>
      <c r="AO13" s="51">
        <f t="shared" si="5"/>
        <v>74</v>
      </c>
      <c r="AP13" s="51">
        <f t="shared" si="5"/>
        <v>42</v>
      </c>
      <c r="AQ13" s="51">
        <f t="shared" si="5"/>
        <v>50</v>
      </c>
      <c r="AR13" s="51">
        <f t="shared" si="5"/>
        <v>92</v>
      </c>
      <c r="AS13" s="51">
        <f t="shared" si="5"/>
        <v>64</v>
      </c>
      <c r="AT13" s="51">
        <f t="shared" si="5"/>
        <v>31</v>
      </c>
      <c r="AU13" s="51">
        <f t="shared" si="5"/>
        <v>51</v>
      </c>
      <c r="AV13" s="51">
        <f t="shared" si="5"/>
        <v>114</v>
      </c>
      <c r="AW13" s="51">
        <f t="shared" si="5"/>
        <v>74</v>
      </c>
      <c r="AX13" s="51">
        <f t="shared" si="5"/>
        <v>70</v>
      </c>
      <c r="AY13" s="51">
        <f t="shared" si="5"/>
        <v>0</v>
      </c>
      <c r="AZ13" s="51">
        <f t="shared" si="5"/>
        <v>0</v>
      </c>
      <c r="BA13" s="51">
        <f t="shared" si="5"/>
        <v>0</v>
      </c>
      <c r="BB13" s="51">
        <f t="shared" si="5"/>
        <v>0</v>
      </c>
    </row>
    <row r="14" spans="1:54" ht="14.45" customHeight="1">
      <c r="A14" s="48">
        <v>8</v>
      </c>
      <c r="B14" s="49" t="s">
        <v>26</v>
      </c>
      <c r="C14" s="51">
        <f t="shared" ref="C14:AH14" si="6">C43+C67+C90+C115+C138+C162</f>
        <v>44</v>
      </c>
      <c r="D14" s="51">
        <f t="shared" si="6"/>
        <v>44</v>
      </c>
      <c r="E14" s="51">
        <f t="shared" si="6"/>
        <v>37</v>
      </c>
      <c r="F14" s="51">
        <f t="shared" si="6"/>
        <v>39</v>
      </c>
      <c r="G14" s="51">
        <f t="shared" si="6"/>
        <v>24</v>
      </c>
      <c r="H14" s="51">
        <f t="shared" si="6"/>
        <v>39</v>
      </c>
      <c r="I14" s="51">
        <f t="shared" si="6"/>
        <v>70</v>
      </c>
      <c r="J14" s="51">
        <f t="shared" si="6"/>
        <v>41</v>
      </c>
      <c r="K14" s="51">
        <f t="shared" si="6"/>
        <v>40</v>
      </c>
      <c r="L14" s="51">
        <f t="shared" si="6"/>
        <v>49</v>
      </c>
      <c r="M14" s="51">
        <f t="shared" si="6"/>
        <v>46</v>
      </c>
      <c r="N14" s="51">
        <f t="shared" si="6"/>
        <v>57</v>
      </c>
      <c r="O14" s="51">
        <f t="shared" si="6"/>
        <v>67</v>
      </c>
      <c r="P14" s="51">
        <f t="shared" si="6"/>
        <v>41</v>
      </c>
      <c r="Q14" s="51">
        <f t="shared" si="6"/>
        <v>40</v>
      </c>
      <c r="R14" s="51">
        <f t="shared" si="6"/>
        <v>26</v>
      </c>
      <c r="S14" s="51">
        <f t="shared" si="6"/>
        <v>37</v>
      </c>
      <c r="T14" s="51">
        <f t="shared" si="6"/>
        <v>47</v>
      </c>
      <c r="U14" s="51">
        <f t="shared" si="6"/>
        <v>45</v>
      </c>
      <c r="V14" s="51">
        <f t="shared" si="6"/>
        <v>68</v>
      </c>
      <c r="W14" s="51">
        <f t="shared" si="6"/>
        <v>36</v>
      </c>
      <c r="X14" s="51">
        <f t="shared" si="6"/>
        <v>41</v>
      </c>
      <c r="Y14" s="51">
        <f t="shared" si="6"/>
        <v>43</v>
      </c>
      <c r="Z14" s="51">
        <f t="shared" si="6"/>
        <v>50</v>
      </c>
      <c r="AA14" s="51">
        <f t="shared" si="6"/>
        <v>34</v>
      </c>
      <c r="AB14" s="51">
        <f t="shared" si="6"/>
        <v>58</v>
      </c>
      <c r="AC14" s="51">
        <f t="shared" si="6"/>
        <v>45</v>
      </c>
      <c r="AD14" s="51">
        <f t="shared" si="6"/>
        <v>32</v>
      </c>
      <c r="AE14" s="51">
        <f t="shared" si="6"/>
        <v>55</v>
      </c>
      <c r="AF14" s="51">
        <f t="shared" si="6"/>
        <v>62</v>
      </c>
      <c r="AG14" s="51">
        <f t="shared" si="6"/>
        <v>48</v>
      </c>
      <c r="AH14" s="51">
        <f t="shared" si="6"/>
        <v>36</v>
      </c>
      <c r="AI14" s="51">
        <f t="shared" ref="AI14:BB14" si="7">AI43+AI67+AI90+AI115+AI138+AI162</f>
        <v>43</v>
      </c>
      <c r="AJ14" s="51">
        <f t="shared" si="7"/>
        <v>42</v>
      </c>
      <c r="AK14" s="51">
        <f t="shared" si="7"/>
        <v>61</v>
      </c>
      <c r="AL14" s="51">
        <f t="shared" si="7"/>
        <v>44</v>
      </c>
      <c r="AM14" s="51">
        <f t="shared" si="7"/>
        <v>66</v>
      </c>
      <c r="AN14" s="51">
        <f t="shared" si="7"/>
        <v>72</v>
      </c>
      <c r="AO14" s="51">
        <f t="shared" si="7"/>
        <v>46</v>
      </c>
      <c r="AP14" s="51">
        <f t="shared" si="7"/>
        <v>26</v>
      </c>
      <c r="AQ14" s="51">
        <f t="shared" si="7"/>
        <v>27</v>
      </c>
      <c r="AR14" s="51">
        <f t="shared" si="7"/>
        <v>62</v>
      </c>
      <c r="AS14" s="51">
        <f t="shared" si="7"/>
        <v>39</v>
      </c>
      <c r="AT14" s="51">
        <f t="shared" si="7"/>
        <v>4</v>
      </c>
      <c r="AU14" s="51">
        <f t="shared" si="7"/>
        <v>21</v>
      </c>
      <c r="AV14" s="51">
        <f t="shared" si="7"/>
        <v>66</v>
      </c>
      <c r="AW14" s="51">
        <f t="shared" si="7"/>
        <v>40</v>
      </c>
      <c r="AX14" s="51">
        <f t="shared" si="7"/>
        <v>36</v>
      </c>
      <c r="AY14" s="51">
        <f t="shared" si="7"/>
        <v>0</v>
      </c>
      <c r="AZ14" s="51">
        <f t="shared" si="7"/>
        <v>0</v>
      </c>
      <c r="BA14" s="51">
        <f t="shared" si="7"/>
        <v>0</v>
      </c>
      <c r="BB14" s="51">
        <f t="shared" si="7"/>
        <v>0</v>
      </c>
    </row>
    <row r="15" spans="1:54" ht="15.75" customHeight="1">
      <c r="A15" s="48">
        <v>9</v>
      </c>
      <c r="B15" s="49" t="s">
        <v>27</v>
      </c>
      <c r="C15" s="51">
        <f t="shared" ref="C15:AH15" si="8">SUM(C16:C19)</f>
        <v>55</v>
      </c>
      <c r="D15" s="51">
        <f t="shared" si="8"/>
        <v>1370</v>
      </c>
      <c r="E15" s="51">
        <f t="shared" si="8"/>
        <v>1368</v>
      </c>
      <c r="F15" s="51">
        <f t="shared" si="8"/>
        <v>1664</v>
      </c>
      <c r="G15" s="51">
        <f t="shared" si="8"/>
        <v>1175</v>
      </c>
      <c r="H15" s="51">
        <f t="shared" si="8"/>
        <v>1610</v>
      </c>
      <c r="I15" s="51">
        <f t="shared" si="8"/>
        <v>1724</v>
      </c>
      <c r="J15" s="51">
        <f t="shared" si="8"/>
        <v>1261</v>
      </c>
      <c r="K15" s="51">
        <f t="shared" si="8"/>
        <v>1623</v>
      </c>
      <c r="L15" s="51">
        <f t="shared" si="8"/>
        <v>1803</v>
      </c>
      <c r="M15" s="51">
        <f t="shared" si="8"/>
        <v>997</v>
      </c>
      <c r="N15" s="51">
        <f t="shared" si="8"/>
        <v>1718</v>
      </c>
      <c r="O15" s="51">
        <f t="shared" si="8"/>
        <v>1577</v>
      </c>
      <c r="P15" s="51">
        <f t="shared" si="8"/>
        <v>1770</v>
      </c>
      <c r="Q15" s="51">
        <f t="shared" si="8"/>
        <v>1717</v>
      </c>
      <c r="R15" s="51">
        <f t="shared" si="8"/>
        <v>2002</v>
      </c>
      <c r="S15" s="51">
        <f t="shared" si="8"/>
        <v>1747</v>
      </c>
      <c r="T15" s="51">
        <f t="shared" si="8"/>
        <v>1803</v>
      </c>
      <c r="U15" s="51">
        <f t="shared" si="8"/>
        <v>1383</v>
      </c>
      <c r="V15" s="51">
        <f t="shared" si="8"/>
        <v>1748</v>
      </c>
      <c r="W15" s="51">
        <f t="shared" si="8"/>
        <v>1859</v>
      </c>
      <c r="X15" s="51">
        <f t="shared" si="8"/>
        <v>1615</v>
      </c>
      <c r="Y15" s="51">
        <f t="shared" si="8"/>
        <v>1714</v>
      </c>
      <c r="Z15" s="51">
        <f t="shared" si="8"/>
        <v>1771</v>
      </c>
      <c r="AA15" s="51">
        <f t="shared" si="8"/>
        <v>1598</v>
      </c>
      <c r="AB15" s="51">
        <f t="shared" si="8"/>
        <v>1861</v>
      </c>
      <c r="AC15" s="51">
        <f t="shared" si="8"/>
        <v>1703</v>
      </c>
      <c r="AD15" s="51">
        <f t="shared" si="8"/>
        <v>1906</v>
      </c>
      <c r="AE15" s="51">
        <f t="shared" si="8"/>
        <v>2117</v>
      </c>
      <c r="AF15" s="51">
        <f t="shared" si="8"/>
        <v>2036</v>
      </c>
      <c r="AG15" s="51">
        <f t="shared" si="8"/>
        <v>2037</v>
      </c>
      <c r="AH15" s="51">
        <f t="shared" si="8"/>
        <v>1757</v>
      </c>
      <c r="AI15" s="51">
        <f t="shared" ref="AI15:BB15" si="9">SUM(AI16:AI19)</f>
        <v>2241</v>
      </c>
      <c r="AJ15" s="51">
        <f t="shared" si="9"/>
        <v>1800</v>
      </c>
      <c r="AK15" s="51">
        <f t="shared" si="9"/>
        <v>2185</v>
      </c>
      <c r="AL15" s="51">
        <f t="shared" si="9"/>
        <v>1868</v>
      </c>
      <c r="AM15" s="51">
        <f t="shared" si="9"/>
        <v>1997</v>
      </c>
      <c r="AN15" s="51">
        <f t="shared" si="9"/>
        <v>2094</v>
      </c>
      <c r="AO15" s="51">
        <f t="shared" si="9"/>
        <v>1998</v>
      </c>
      <c r="AP15" s="51">
        <f t="shared" si="9"/>
        <v>2013</v>
      </c>
      <c r="AQ15" s="51">
        <f t="shared" si="9"/>
        <v>2473</v>
      </c>
      <c r="AR15" s="51">
        <f t="shared" si="9"/>
        <v>2156</v>
      </c>
      <c r="AS15" s="51">
        <f t="shared" si="9"/>
        <v>1618</v>
      </c>
      <c r="AT15" s="51">
        <f t="shared" si="9"/>
        <v>1304</v>
      </c>
      <c r="AU15" s="51">
        <f t="shared" si="9"/>
        <v>1752</v>
      </c>
      <c r="AV15" s="51">
        <f t="shared" si="9"/>
        <v>1904</v>
      </c>
      <c r="AW15" s="51">
        <f t="shared" si="9"/>
        <v>1839</v>
      </c>
      <c r="AX15" s="51">
        <f t="shared" si="9"/>
        <v>1852</v>
      </c>
      <c r="AY15" s="51">
        <f t="shared" si="9"/>
        <v>0</v>
      </c>
      <c r="AZ15" s="51">
        <f t="shared" si="9"/>
        <v>0</v>
      </c>
      <c r="BA15" s="51">
        <f t="shared" si="9"/>
        <v>0</v>
      </c>
      <c r="BB15" s="51">
        <f t="shared" si="9"/>
        <v>0</v>
      </c>
    </row>
    <row r="16" spans="1:54" ht="14.45" customHeight="1">
      <c r="A16" s="48"/>
      <c r="B16" s="52" t="s">
        <v>4</v>
      </c>
      <c r="C16" s="51">
        <f t="shared" ref="C16:AD16" si="10">SUM(C47,C71,C94,C119,C142,C168)</f>
        <v>25</v>
      </c>
      <c r="D16" s="51">
        <f t="shared" si="10"/>
        <v>213</v>
      </c>
      <c r="E16" s="51">
        <f t="shared" si="10"/>
        <v>169</v>
      </c>
      <c r="F16" s="51">
        <f t="shared" si="10"/>
        <v>169</v>
      </c>
      <c r="G16" s="51">
        <f t="shared" si="10"/>
        <v>178</v>
      </c>
      <c r="H16" s="51">
        <f t="shared" si="10"/>
        <v>218</v>
      </c>
      <c r="I16" s="51">
        <f t="shared" si="10"/>
        <v>308</v>
      </c>
      <c r="J16" s="51">
        <f t="shared" si="10"/>
        <v>170</v>
      </c>
      <c r="K16" s="51">
        <f t="shared" si="10"/>
        <v>199</v>
      </c>
      <c r="L16" s="51">
        <f t="shared" si="10"/>
        <v>273</v>
      </c>
      <c r="M16" s="51">
        <f t="shared" si="10"/>
        <v>145</v>
      </c>
      <c r="N16" s="51">
        <f t="shared" si="10"/>
        <v>247</v>
      </c>
      <c r="O16" s="51">
        <f t="shared" si="10"/>
        <v>234</v>
      </c>
      <c r="P16" s="51">
        <f t="shared" si="10"/>
        <v>253</v>
      </c>
      <c r="Q16" s="51">
        <f t="shared" si="10"/>
        <v>244</v>
      </c>
      <c r="R16" s="51">
        <f t="shared" si="10"/>
        <v>190</v>
      </c>
      <c r="S16" s="51">
        <f t="shared" si="10"/>
        <v>205</v>
      </c>
      <c r="T16" s="51">
        <f t="shared" si="10"/>
        <v>272</v>
      </c>
      <c r="U16" s="51">
        <f t="shared" si="10"/>
        <v>212</v>
      </c>
      <c r="V16" s="51">
        <f t="shared" si="10"/>
        <v>236</v>
      </c>
      <c r="W16" s="51">
        <f t="shared" si="10"/>
        <v>275</v>
      </c>
      <c r="X16" s="51">
        <f t="shared" si="10"/>
        <v>222</v>
      </c>
      <c r="Y16" s="51">
        <f t="shared" si="10"/>
        <v>199</v>
      </c>
      <c r="Z16" s="51">
        <f t="shared" si="10"/>
        <v>234</v>
      </c>
      <c r="AA16" s="51">
        <f t="shared" si="10"/>
        <v>199</v>
      </c>
      <c r="AB16" s="51">
        <f t="shared" si="10"/>
        <v>218</v>
      </c>
      <c r="AC16" s="51">
        <f t="shared" si="10"/>
        <v>221</v>
      </c>
      <c r="AD16" s="51">
        <f t="shared" si="10"/>
        <v>192</v>
      </c>
      <c r="AE16" s="51">
        <f t="shared" ref="AE16:BB16" si="11">SUM(AE47,AE71,AE119,AE142,AE168)</f>
        <v>274</v>
      </c>
      <c r="AF16" s="51">
        <f t="shared" si="11"/>
        <v>316</v>
      </c>
      <c r="AG16" s="51">
        <f t="shared" si="11"/>
        <v>319</v>
      </c>
      <c r="AH16" s="51">
        <f t="shared" si="11"/>
        <v>224</v>
      </c>
      <c r="AI16" s="51">
        <f t="shared" si="11"/>
        <v>339</v>
      </c>
      <c r="AJ16" s="51">
        <f t="shared" si="11"/>
        <v>229</v>
      </c>
      <c r="AK16" s="51">
        <f t="shared" si="11"/>
        <v>264</v>
      </c>
      <c r="AL16" s="51">
        <f t="shared" si="11"/>
        <v>263</v>
      </c>
      <c r="AM16" s="51">
        <f t="shared" si="11"/>
        <v>273</v>
      </c>
      <c r="AN16" s="51">
        <f t="shared" si="11"/>
        <v>291</v>
      </c>
      <c r="AO16" s="51">
        <f t="shared" si="11"/>
        <v>258</v>
      </c>
      <c r="AP16" s="51">
        <f t="shared" si="11"/>
        <v>214</v>
      </c>
      <c r="AQ16" s="51">
        <f t="shared" si="11"/>
        <v>305</v>
      </c>
      <c r="AR16" s="51">
        <f t="shared" si="11"/>
        <v>307</v>
      </c>
      <c r="AS16" s="51">
        <f t="shared" si="11"/>
        <v>251</v>
      </c>
      <c r="AT16" s="51">
        <f t="shared" si="11"/>
        <v>149</v>
      </c>
      <c r="AU16" s="51">
        <f t="shared" si="11"/>
        <v>246</v>
      </c>
      <c r="AV16" s="51">
        <f t="shared" si="11"/>
        <v>261</v>
      </c>
      <c r="AW16" s="51">
        <f t="shared" si="11"/>
        <v>228</v>
      </c>
      <c r="AX16" s="51">
        <f t="shared" si="11"/>
        <v>238</v>
      </c>
      <c r="AY16" s="51">
        <f t="shared" si="11"/>
        <v>0</v>
      </c>
      <c r="AZ16" s="51">
        <f t="shared" si="11"/>
        <v>0</v>
      </c>
      <c r="BA16" s="51">
        <f t="shared" si="11"/>
        <v>0</v>
      </c>
      <c r="BB16" s="51">
        <f t="shared" si="11"/>
        <v>0</v>
      </c>
    </row>
    <row r="17" spans="1:54" ht="14.45" customHeight="1">
      <c r="A17" s="48"/>
      <c r="B17" s="52" t="s">
        <v>5</v>
      </c>
      <c r="C17" s="51">
        <f t="shared" ref="C17:AD17" si="12">SUM(C48,C72,C95,C120,C143,C169)</f>
        <v>0</v>
      </c>
      <c r="D17" s="51">
        <f t="shared" si="12"/>
        <v>215</v>
      </c>
      <c r="E17" s="51">
        <f t="shared" si="12"/>
        <v>189</v>
      </c>
      <c r="F17" s="51">
        <f t="shared" si="12"/>
        <v>165</v>
      </c>
      <c r="G17" s="51">
        <f t="shared" si="12"/>
        <v>174</v>
      </c>
      <c r="H17" s="51">
        <f t="shared" si="12"/>
        <v>225</v>
      </c>
      <c r="I17" s="51">
        <f t="shared" si="12"/>
        <v>235</v>
      </c>
      <c r="J17" s="51">
        <f t="shared" si="12"/>
        <v>172</v>
      </c>
      <c r="K17" s="51">
        <f t="shared" si="12"/>
        <v>190</v>
      </c>
      <c r="L17" s="51">
        <f t="shared" si="12"/>
        <v>289</v>
      </c>
      <c r="M17" s="51">
        <f t="shared" si="12"/>
        <v>140</v>
      </c>
      <c r="N17" s="51">
        <f t="shared" si="12"/>
        <v>242</v>
      </c>
      <c r="O17" s="51">
        <f t="shared" si="12"/>
        <v>202</v>
      </c>
      <c r="P17" s="51">
        <f t="shared" si="12"/>
        <v>213</v>
      </c>
      <c r="Q17" s="51">
        <f t="shared" si="12"/>
        <v>239</v>
      </c>
      <c r="R17" s="51">
        <f t="shared" si="12"/>
        <v>225</v>
      </c>
      <c r="S17" s="51">
        <f t="shared" si="12"/>
        <v>210</v>
      </c>
      <c r="T17" s="51">
        <f t="shared" si="12"/>
        <v>247</v>
      </c>
      <c r="U17" s="51">
        <f t="shared" si="12"/>
        <v>209</v>
      </c>
      <c r="V17" s="51">
        <f t="shared" si="12"/>
        <v>257</v>
      </c>
      <c r="W17" s="51">
        <f t="shared" si="12"/>
        <v>281</v>
      </c>
      <c r="X17" s="51">
        <f t="shared" si="12"/>
        <v>215</v>
      </c>
      <c r="Y17" s="51">
        <f t="shared" si="12"/>
        <v>184</v>
      </c>
      <c r="Z17" s="51">
        <f t="shared" si="12"/>
        <v>242</v>
      </c>
      <c r="AA17" s="51">
        <f t="shared" si="12"/>
        <v>199</v>
      </c>
      <c r="AB17" s="51">
        <f t="shared" si="12"/>
        <v>263</v>
      </c>
      <c r="AC17" s="51">
        <f t="shared" si="12"/>
        <v>212</v>
      </c>
      <c r="AD17" s="51">
        <f t="shared" si="12"/>
        <v>161</v>
      </c>
      <c r="AE17" s="51">
        <f t="shared" ref="AE17:BB17" si="13">SUM(AE48,AE72,AE120,AE143,AE169)</f>
        <v>247</v>
      </c>
      <c r="AF17" s="51">
        <f t="shared" si="13"/>
        <v>292</v>
      </c>
      <c r="AG17" s="51">
        <f t="shared" si="13"/>
        <v>288</v>
      </c>
      <c r="AH17" s="51">
        <f t="shared" si="13"/>
        <v>240</v>
      </c>
      <c r="AI17" s="51">
        <f t="shared" si="13"/>
        <v>338</v>
      </c>
      <c r="AJ17" s="51">
        <f t="shared" si="13"/>
        <v>216</v>
      </c>
      <c r="AK17" s="51">
        <f t="shared" si="13"/>
        <v>279</v>
      </c>
      <c r="AL17" s="51">
        <f t="shared" si="13"/>
        <v>206</v>
      </c>
      <c r="AM17" s="51">
        <f t="shared" si="13"/>
        <v>259</v>
      </c>
      <c r="AN17" s="51">
        <f t="shared" si="13"/>
        <v>312</v>
      </c>
      <c r="AO17" s="51">
        <f t="shared" si="13"/>
        <v>282</v>
      </c>
      <c r="AP17" s="51">
        <f t="shared" si="13"/>
        <v>190</v>
      </c>
      <c r="AQ17" s="51">
        <f t="shared" si="13"/>
        <v>295</v>
      </c>
      <c r="AR17" s="51">
        <f t="shared" si="13"/>
        <v>243</v>
      </c>
      <c r="AS17" s="51">
        <f t="shared" si="13"/>
        <v>239</v>
      </c>
      <c r="AT17" s="51">
        <f t="shared" si="13"/>
        <v>154</v>
      </c>
      <c r="AU17" s="51">
        <f t="shared" si="13"/>
        <v>234</v>
      </c>
      <c r="AV17" s="51">
        <f t="shared" si="13"/>
        <v>246</v>
      </c>
      <c r="AW17" s="51">
        <f t="shared" si="13"/>
        <v>239</v>
      </c>
      <c r="AX17" s="51">
        <f t="shared" si="13"/>
        <v>204</v>
      </c>
      <c r="AY17" s="51">
        <f t="shared" si="13"/>
        <v>0</v>
      </c>
      <c r="AZ17" s="51">
        <f t="shared" si="13"/>
        <v>0</v>
      </c>
      <c r="BA17" s="51">
        <f t="shared" si="13"/>
        <v>0</v>
      </c>
      <c r="BB17" s="51">
        <f t="shared" si="13"/>
        <v>0</v>
      </c>
    </row>
    <row r="18" spans="1:54" ht="14.45" customHeight="1">
      <c r="A18" s="48"/>
      <c r="B18" s="52" t="s">
        <v>6</v>
      </c>
      <c r="C18" s="51">
        <f t="shared" ref="C18:AD18" si="14">SUM(C49,C73,C96,C121,C144,C170)</f>
        <v>30</v>
      </c>
      <c r="D18" s="51">
        <f t="shared" si="14"/>
        <v>101</v>
      </c>
      <c r="E18" s="51">
        <f t="shared" si="14"/>
        <v>171</v>
      </c>
      <c r="F18" s="51">
        <f t="shared" si="14"/>
        <v>135</v>
      </c>
      <c r="G18" s="51">
        <f t="shared" si="14"/>
        <v>196</v>
      </c>
      <c r="H18" s="51">
        <f t="shared" si="14"/>
        <v>222</v>
      </c>
      <c r="I18" s="51">
        <f t="shared" si="14"/>
        <v>273</v>
      </c>
      <c r="J18" s="51">
        <f t="shared" si="14"/>
        <v>207</v>
      </c>
      <c r="K18" s="51">
        <f t="shared" si="14"/>
        <v>264</v>
      </c>
      <c r="L18" s="51">
        <f t="shared" si="14"/>
        <v>319</v>
      </c>
      <c r="M18" s="51">
        <f t="shared" si="14"/>
        <v>179</v>
      </c>
      <c r="N18" s="51">
        <f t="shared" si="14"/>
        <v>300</v>
      </c>
      <c r="O18" s="51">
        <f t="shared" si="14"/>
        <v>251</v>
      </c>
      <c r="P18" s="51">
        <f t="shared" si="14"/>
        <v>305</v>
      </c>
      <c r="Q18" s="51">
        <f t="shared" si="14"/>
        <v>281</v>
      </c>
      <c r="R18" s="51">
        <f t="shared" si="14"/>
        <v>217</v>
      </c>
      <c r="S18" s="51">
        <f t="shared" si="14"/>
        <v>257</v>
      </c>
      <c r="T18" s="51">
        <f t="shared" si="14"/>
        <v>249</v>
      </c>
      <c r="U18" s="51">
        <f t="shared" si="14"/>
        <v>190</v>
      </c>
      <c r="V18" s="51">
        <f t="shared" si="14"/>
        <v>225</v>
      </c>
      <c r="W18" s="51">
        <f t="shared" si="14"/>
        <v>257</v>
      </c>
      <c r="X18" s="51">
        <f t="shared" si="14"/>
        <v>225</v>
      </c>
      <c r="Y18" s="51">
        <f t="shared" si="14"/>
        <v>210</v>
      </c>
      <c r="Z18" s="51">
        <f t="shared" si="14"/>
        <v>214</v>
      </c>
      <c r="AA18" s="51">
        <f t="shared" si="14"/>
        <v>207</v>
      </c>
      <c r="AB18" s="51">
        <f t="shared" si="14"/>
        <v>231</v>
      </c>
      <c r="AC18" s="51">
        <f t="shared" si="14"/>
        <v>232</v>
      </c>
      <c r="AD18" s="51">
        <f t="shared" si="14"/>
        <v>196</v>
      </c>
      <c r="AE18" s="51">
        <f t="shared" ref="AE18:BB18" si="15">SUM(AE49,AE73,AE121,AE144,AE170)</f>
        <v>240</v>
      </c>
      <c r="AF18" s="51">
        <f t="shared" si="15"/>
        <v>275</v>
      </c>
      <c r="AG18" s="51">
        <f t="shared" si="15"/>
        <v>301</v>
      </c>
      <c r="AH18" s="51">
        <f t="shared" si="15"/>
        <v>247</v>
      </c>
      <c r="AI18" s="51">
        <f t="shared" si="15"/>
        <v>341</v>
      </c>
      <c r="AJ18" s="51">
        <f t="shared" si="15"/>
        <v>274</v>
      </c>
      <c r="AK18" s="51">
        <f t="shared" si="15"/>
        <v>303</v>
      </c>
      <c r="AL18" s="51">
        <f t="shared" si="15"/>
        <v>252</v>
      </c>
      <c r="AM18" s="51">
        <f t="shared" si="15"/>
        <v>243</v>
      </c>
      <c r="AN18" s="51">
        <f t="shared" si="15"/>
        <v>262</v>
      </c>
      <c r="AO18" s="51">
        <f t="shared" si="15"/>
        <v>272</v>
      </c>
      <c r="AP18" s="51">
        <f t="shared" si="15"/>
        <v>173</v>
      </c>
      <c r="AQ18" s="51">
        <f t="shared" si="15"/>
        <v>275</v>
      </c>
      <c r="AR18" s="51">
        <f t="shared" si="15"/>
        <v>283</v>
      </c>
      <c r="AS18" s="51">
        <f t="shared" si="15"/>
        <v>212</v>
      </c>
      <c r="AT18" s="51">
        <f t="shared" si="15"/>
        <v>152</v>
      </c>
      <c r="AU18" s="51">
        <f t="shared" si="15"/>
        <v>267</v>
      </c>
      <c r="AV18" s="51">
        <f t="shared" si="15"/>
        <v>229</v>
      </c>
      <c r="AW18" s="51">
        <f t="shared" si="15"/>
        <v>227</v>
      </c>
      <c r="AX18" s="51">
        <f t="shared" si="15"/>
        <v>223</v>
      </c>
      <c r="AY18" s="51">
        <f t="shared" si="15"/>
        <v>0</v>
      </c>
      <c r="AZ18" s="51">
        <f t="shared" si="15"/>
        <v>0</v>
      </c>
      <c r="BA18" s="51">
        <f t="shared" si="15"/>
        <v>0</v>
      </c>
      <c r="BB18" s="51">
        <f t="shared" si="15"/>
        <v>0</v>
      </c>
    </row>
    <row r="19" spans="1:54" ht="14.45" customHeight="1">
      <c r="A19" s="48"/>
      <c r="B19" s="52" t="s">
        <v>8</v>
      </c>
      <c r="C19" s="51">
        <f t="shared" ref="C19:AD19" si="16">SUM(C50,C74,C98,C122,C145,C171)</f>
        <v>0</v>
      </c>
      <c r="D19" s="51">
        <f t="shared" si="16"/>
        <v>841</v>
      </c>
      <c r="E19" s="51">
        <f t="shared" si="16"/>
        <v>839</v>
      </c>
      <c r="F19" s="51">
        <f t="shared" si="16"/>
        <v>1195</v>
      </c>
      <c r="G19" s="51">
        <f t="shared" si="16"/>
        <v>627</v>
      </c>
      <c r="H19" s="51">
        <f t="shared" si="16"/>
        <v>945</v>
      </c>
      <c r="I19" s="51">
        <f t="shared" si="16"/>
        <v>908</v>
      </c>
      <c r="J19" s="51">
        <f t="shared" si="16"/>
        <v>712</v>
      </c>
      <c r="K19" s="51">
        <f t="shared" si="16"/>
        <v>970</v>
      </c>
      <c r="L19" s="51">
        <f t="shared" si="16"/>
        <v>922</v>
      </c>
      <c r="M19" s="51">
        <f t="shared" si="16"/>
        <v>533</v>
      </c>
      <c r="N19" s="51">
        <f t="shared" si="16"/>
        <v>929</v>
      </c>
      <c r="O19" s="51">
        <f t="shared" si="16"/>
        <v>890</v>
      </c>
      <c r="P19" s="51">
        <f t="shared" si="16"/>
        <v>999</v>
      </c>
      <c r="Q19" s="51">
        <f t="shared" si="16"/>
        <v>953</v>
      </c>
      <c r="R19" s="51">
        <f t="shared" si="16"/>
        <v>1370</v>
      </c>
      <c r="S19" s="51">
        <f t="shared" si="16"/>
        <v>1075</v>
      </c>
      <c r="T19" s="51">
        <f t="shared" si="16"/>
        <v>1035</v>
      </c>
      <c r="U19" s="51">
        <f t="shared" si="16"/>
        <v>772</v>
      </c>
      <c r="V19" s="51">
        <f t="shared" si="16"/>
        <v>1030</v>
      </c>
      <c r="W19" s="51">
        <f t="shared" si="16"/>
        <v>1046</v>
      </c>
      <c r="X19" s="51">
        <f t="shared" si="16"/>
        <v>953</v>
      </c>
      <c r="Y19" s="51">
        <f t="shared" si="16"/>
        <v>1121</v>
      </c>
      <c r="Z19" s="51">
        <f t="shared" si="16"/>
        <v>1081</v>
      </c>
      <c r="AA19" s="51">
        <f t="shared" si="16"/>
        <v>993</v>
      </c>
      <c r="AB19" s="51">
        <f t="shared" si="16"/>
        <v>1149</v>
      </c>
      <c r="AC19" s="51">
        <f t="shared" si="16"/>
        <v>1038</v>
      </c>
      <c r="AD19" s="51">
        <f t="shared" si="16"/>
        <v>1357</v>
      </c>
      <c r="AE19" s="51">
        <f t="shared" ref="AE19:BB19" si="17">SUM(AE50,AE74,AE122,AE145,AE171)</f>
        <v>1356</v>
      </c>
      <c r="AF19" s="51">
        <f t="shared" si="17"/>
        <v>1153</v>
      </c>
      <c r="AG19" s="51">
        <f t="shared" si="17"/>
        <v>1129</v>
      </c>
      <c r="AH19" s="51">
        <f t="shared" si="17"/>
        <v>1046</v>
      </c>
      <c r="AI19" s="51">
        <f t="shared" si="17"/>
        <v>1223</v>
      </c>
      <c r="AJ19" s="51">
        <f t="shared" si="17"/>
        <v>1081</v>
      </c>
      <c r="AK19" s="51">
        <f t="shared" si="17"/>
        <v>1339</v>
      </c>
      <c r="AL19" s="51">
        <f t="shared" si="17"/>
        <v>1147</v>
      </c>
      <c r="AM19" s="51">
        <f t="shared" si="17"/>
        <v>1222</v>
      </c>
      <c r="AN19" s="51">
        <f t="shared" si="17"/>
        <v>1229</v>
      </c>
      <c r="AO19" s="51">
        <f t="shared" si="17"/>
        <v>1186</v>
      </c>
      <c r="AP19" s="51">
        <f t="shared" si="17"/>
        <v>1436</v>
      </c>
      <c r="AQ19" s="51">
        <f t="shared" si="17"/>
        <v>1598</v>
      </c>
      <c r="AR19" s="51">
        <f t="shared" si="17"/>
        <v>1323</v>
      </c>
      <c r="AS19" s="51">
        <f t="shared" si="17"/>
        <v>916</v>
      </c>
      <c r="AT19" s="51">
        <f t="shared" si="17"/>
        <v>849</v>
      </c>
      <c r="AU19" s="51">
        <f t="shared" si="17"/>
        <v>1005</v>
      </c>
      <c r="AV19" s="51">
        <f t="shared" si="17"/>
        <v>1168</v>
      </c>
      <c r="AW19" s="51">
        <f t="shared" si="17"/>
        <v>1145</v>
      </c>
      <c r="AX19" s="51">
        <f t="shared" si="17"/>
        <v>1187</v>
      </c>
      <c r="AY19" s="51">
        <f t="shared" si="17"/>
        <v>0</v>
      </c>
      <c r="AZ19" s="51">
        <f t="shared" si="17"/>
        <v>0</v>
      </c>
      <c r="BA19" s="51">
        <f t="shared" si="17"/>
        <v>0</v>
      </c>
      <c r="BB19" s="51">
        <f t="shared" si="17"/>
        <v>0</v>
      </c>
    </row>
    <row r="20" spans="1:54" ht="15.75" customHeight="1">
      <c r="A20" s="48">
        <v>10</v>
      </c>
      <c r="B20" s="49" t="s">
        <v>28</v>
      </c>
      <c r="C20" s="51">
        <f t="shared" ref="C20:AK20" si="18">SUM(C21:C24)</f>
        <v>1560</v>
      </c>
      <c r="D20" s="51">
        <f t="shared" si="18"/>
        <v>1115</v>
      </c>
      <c r="E20" s="51">
        <f t="shared" si="18"/>
        <v>1340</v>
      </c>
      <c r="F20" s="51">
        <f t="shared" si="18"/>
        <v>1090</v>
      </c>
      <c r="G20" s="51">
        <f t="shared" si="18"/>
        <v>930</v>
      </c>
      <c r="H20" s="51">
        <f t="shared" si="18"/>
        <v>1255</v>
      </c>
      <c r="I20" s="51">
        <f t="shared" si="18"/>
        <v>1505</v>
      </c>
      <c r="J20" s="51">
        <f t="shared" si="18"/>
        <v>1005</v>
      </c>
      <c r="K20" s="51">
        <f t="shared" si="18"/>
        <v>1465</v>
      </c>
      <c r="L20" s="51">
        <f t="shared" si="18"/>
        <v>1510</v>
      </c>
      <c r="M20" s="51">
        <f t="shared" si="18"/>
        <v>880</v>
      </c>
      <c r="N20" s="51">
        <f t="shared" si="18"/>
        <v>1425</v>
      </c>
      <c r="O20" s="51">
        <f t="shared" si="18"/>
        <v>1340</v>
      </c>
      <c r="P20" s="51">
        <f t="shared" si="18"/>
        <v>1255</v>
      </c>
      <c r="Q20" s="51">
        <f t="shared" si="18"/>
        <v>1465</v>
      </c>
      <c r="R20" s="51">
        <f t="shared" si="18"/>
        <v>1005</v>
      </c>
      <c r="S20" s="51">
        <f t="shared" si="18"/>
        <v>1215</v>
      </c>
      <c r="T20" s="51">
        <f t="shared" si="18"/>
        <v>1340</v>
      </c>
      <c r="U20" s="51">
        <f t="shared" si="18"/>
        <v>1130</v>
      </c>
      <c r="V20" s="51">
        <f t="shared" si="18"/>
        <v>1340</v>
      </c>
      <c r="W20" s="51">
        <f t="shared" si="18"/>
        <v>1380</v>
      </c>
      <c r="X20" s="51">
        <f t="shared" si="18"/>
        <v>1425</v>
      </c>
      <c r="Y20" s="51">
        <f t="shared" si="18"/>
        <v>1425</v>
      </c>
      <c r="Z20" s="51">
        <f t="shared" si="18"/>
        <v>1425</v>
      </c>
      <c r="AA20" s="51">
        <f t="shared" si="18"/>
        <v>1340</v>
      </c>
      <c r="AB20" s="51">
        <f t="shared" si="18"/>
        <v>1465</v>
      </c>
      <c r="AC20" s="51">
        <f t="shared" si="18"/>
        <v>1510</v>
      </c>
      <c r="AD20" s="51">
        <f t="shared" si="18"/>
        <v>1005</v>
      </c>
      <c r="AE20" s="51">
        <f t="shared" si="18"/>
        <v>1435</v>
      </c>
      <c r="AF20" s="51">
        <f t="shared" si="18"/>
        <v>1335</v>
      </c>
      <c r="AG20" s="51">
        <f t="shared" si="18"/>
        <v>1505</v>
      </c>
      <c r="AH20" s="51">
        <f t="shared" si="18"/>
        <v>1140</v>
      </c>
      <c r="AI20" s="51">
        <f t="shared" si="18"/>
        <v>1520</v>
      </c>
      <c r="AJ20" s="51">
        <f t="shared" si="18"/>
        <v>1520</v>
      </c>
      <c r="AK20" s="51">
        <f t="shared" si="18"/>
        <v>1690</v>
      </c>
      <c r="AL20" s="51">
        <f t="shared" ref="AL20:BB20" si="19">SUM(AL21:AL23)</f>
        <v>690</v>
      </c>
      <c r="AM20" s="51">
        <f t="shared" si="19"/>
        <v>705</v>
      </c>
      <c r="AN20" s="51">
        <f t="shared" si="19"/>
        <v>765</v>
      </c>
      <c r="AO20" s="51">
        <f t="shared" si="19"/>
        <v>750</v>
      </c>
      <c r="AP20" s="51">
        <f t="shared" si="19"/>
        <v>525</v>
      </c>
      <c r="AQ20" s="51">
        <f t="shared" si="19"/>
        <v>705</v>
      </c>
      <c r="AR20" s="51">
        <f t="shared" si="19"/>
        <v>705</v>
      </c>
      <c r="AS20" s="51">
        <f t="shared" si="19"/>
        <v>525</v>
      </c>
      <c r="AT20" s="51">
        <f t="shared" si="19"/>
        <v>495</v>
      </c>
      <c r="AU20" s="51">
        <f t="shared" si="19"/>
        <v>765</v>
      </c>
      <c r="AV20" s="51">
        <f t="shared" si="19"/>
        <v>787.5</v>
      </c>
      <c r="AW20" s="51">
        <f t="shared" si="19"/>
        <v>757.5</v>
      </c>
      <c r="AX20" s="51">
        <f t="shared" si="19"/>
        <v>690</v>
      </c>
      <c r="AY20" s="51">
        <f t="shared" si="19"/>
        <v>0</v>
      </c>
      <c r="AZ20" s="51">
        <f t="shared" si="19"/>
        <v>0</v>
      </c>
      <c r="BA20" s="51">
        <f t="shared" si="19"/>
        <v>0</v>
      </c>
      <c r="BB20" s="51">
        <f t="shared" si="19"/>
        <v>0</v>
      </c>
    </row>
    <row r="21" spans="1:54" ht="14.45" customHeight="1">
      <c r="A21" s="48"/>
      <c r="B21" s="52" t="s">
        <v>29</v>
      </c>
      <c r="C21" s="51">
        <f>'1_Cálculo_de_Cuota'!C23</f>
        <v>240</v>
      </c>
      <c r="D21" s="51">
        <f>'1_Cálculo_de_Cuota'!D23</f>
        <v>105</v>
      </c>
      <c r="E21" s="51">
        <f>'1_Cálculo_de_Cuota'!E23</f>
        <v>180</v>
      </c>
      <c r="F21" s="51">
        <f>'1_Cálculo_de_Cuota'!F23</f>
        <v>150</v>
      </c>
      <c r="G21" s="51">
        <f>'1_Cálculo_de_Cuota'!G23</f>
        <v>150</v>
      </c>
      <c r="H21" s="51">
        <f>'1_Cálculo_de_Cuota'!H23</f>
        <v>165</v>
      </c>
      <c r="I21" s="51">
        <f>'1_Cálculo_de_Cuota'!I23</f>
        <v>195</v>
      </c>
      <c r="J21" s="51">
        <f>'1_Cálculo_de_Cuota'!J23</f>
        <v>135</v>
      </c>
      <c r="K21" s="51">
        <f>'1_Cálculo_de_Cuota'!K23</f>
        <v>195</v>
      </c>
      <c r="L21" s="51">
        <f>'1_Cálculo_de_Cuota'!L23</f>
        <v>210</v>
      </c>
      <c r="M21" s="51">
        <f>'1_Cálculo_de_Cuota'!M23</f>
        <v>120</v>
      </c>
      <c r="N21" s="51">
        <f>'1_Cálculo_de_Cuota'!N23</f>
        <v>195</v>
      </c>
      <c r="O21" s="51">
        <f>'1_Cálculo_de_Cuota'!O23</f>
        <v>180</v>
      </c>
      <c r="P21" s="51">
        <f>'1_Cálculo_de_Cuota'!P23</f>
        <v>165</v>
      </c>
      <c r="Q21" s="51">
        <f>'1_Cálculo_de_Cuota'!Q23</f>
        <v>195</v>
      </c>
      <c r="R21" s="51">
        <f>'1_Cálculo_de_Cuota'!R23</f>
        <v>135</v>
      </c>
      <c r="S21" s="51">
        <f>'1_Cálculo_de_Cuota'!S23</f>
        <v>165</v>
      </c>
      <c r="T21" s="51">
        <f>'1_Cálculo_de_Cuota'!T23</f>
        <v>180</v>
      </c>
      <c r="U21" s="51">
        <f>'1_Cálculo_de_Cuota'!U23</f>
        <v>150</v>
      </c>
      <c r="V21" s="51">
        <f>'1_Cálculo_de_Cuota'!V23</f>
        <v>180</v>
      </c>
      <c r="W21" s="51">
        <f>'1_Cálculo_de_Cuota'!W23</f>
        <v>180</v>
      </c>
      <c r="X21" s="51">
        <f>'1_Cálculo_de_Cuota'!X23</f>
        <v>195</v>
      </c>
      <c r="Y21" s="51">
        <f>'1_Cálculo_de_Cuota'!Y23</f>
        <v>195</v>
      </c>
      <c r="Z21" s="51">
        <f>'1_Cálculo_de_Cuota'!Z23</f>
        <v>195</v>
      </c>
      <c r="AA21" s="51">
        <f>'1_Cálculo_de_Cuota'!AA23</f>
        <v>180</v>
      </c>
      <c r="AB21" s="51">
        <f>'1_Cálculo_de_Cuota'!AB23</f>
        <v>195</v>
      </c>
      <c r="AC21" s="51">
        <f>'1_Cálculo_de_Cuota'!AC23</f>
        <v>210</v>
      </c>
      <c r="AD21" s="51">
        <f>'1_Cálculo_de_Cuota'!AD23</f>
        <v>135</v>
      </c>
      <c r="AE21" s="51">
        <f>'1_Cálculo_de_Cuota'!AE23</f>
        <v>225</v>
      </c>
      <c r="AF21" s="51">
        <f>'1_Cálculo_de_Cuota'!AF23</f>
        <v>210</v>
      </c>
      <c r="AG21" s="51">
        <f>'1_Cálculo_de_Cuota'!AG23</f>
        <v>240</v>
      </c>
      <c r="AH21" s="51">
        <f>'1_Cálculo_de_Cuota'!AH23</f>
        <v>180</v>
      </c>
      <c r="AI21" s="51">
        <f>'1_Cálculo_de_Cuota'!AI23</f>
        <v>255</v>
      </c>
      <c r="AJ21" s="51">
        <f>'1_Cálculo_de_Cuota'!AJ23</f>
        <v>240</v>
      </c>
      <c r="AK21" s="51">
        <f>'1_Cálculo_de_Cuota'!AK23</f>
        <v>270</v>
      </c>
      <c r="AL21" s="51">
        <f>'1_Cálculo_de_Cuota'!AL23</f>
        <v>240</v>
      </c>
      <c r="AM21" s="51">
        <f>'1_Cálculo_de_Cuota'!AM23</f>
        <v>255</v>
      </c>
      <c r="AN21" s="51">
        <f>'1_Cálculo_de_Cuota'!AN23</f>
        <v>270</v>
      </c>
      <c r="AO21" s="51">
        <f>'1_Cálculo_de_Cuota'!AO23</f>
        <v>255</v>
      </c>
      <c r="AP21" s="51">
        <f>'1_Cálculo_de_Cuota'!AP23</f>
        <v>180</v>
      </c>
      <c r="AQ21" s="51">
        <f>'1_Cálculo_de_Cuota'!AQ23</f>
        <v>240</v>
      </c>
      <c r="AR21" s="51">
        <f>'1_Cálculo_de_Cuota'!AR23</f>
        <v>240</v>
      </c>
      <c r="AS21" s="51">
        <f>'1_Cálculo_de_Cuota'!AS23</f>
        <v>180</v>
      </c>
      <c r="AT21" s="51">
        <f>'1_Cálculo_de_Cuota'!AT23</f>
        <v>165</v>
      </c>
      <c r="AU21" s="51">
        <f>'1_Cálculo_de_Cuota'!AU23</f>
        <v>255</v>
      </c>
      <c r="AV21" s="51">
        <f>'1_Cálculo_de_Cuota'!AV23</f>
        <v>262.5</v>
      </c>
      <c r="AW21" s="51">
        <f>'1_Cálculo_de_Cuota'!AW23</f>
        <v>262.5</v>
      </c>
      <c r="AX21" s="51">
        <f>'1_Cálculo_de_Cuota'!AX23</f>
        <v>240</v>
      </c>
      <c r="AY21" s="51">
        <f>'1_Cálculo_de_Cuota'!AY23</f>
        <v>0</v>
      </c>
      <c r="AZ21" s="51">
        <f>'1_Cálculo_de_Cuota'!AZ23</f>
        <v>0</v>
      </c>
      <c r="BA21" s="51">
        <f>'1_Cálculo_de_Cuota'!BA23</f>
        <v>0</v>
      </c>
      <c r="BB21" s="51">
        <f>'1_Cálculo_de_Cuota'!BB23</f>
        <v>0</v>
      </c>
    </row>
    <row r="22" spans="1:54" ht="14.45" customHeight="1">
      <c r="A22" s="48"/>
      <c r="B22" s="52" t="s">
        <v>30</v>
      </c>
      <c r="C22" s="51">
        <f>'1_Cálculo_de_Cuota'!C24</f>
        <v>240</v>
      </c>
      <c r="D22" s="51">
        <f>'1_Cálculo_de_Cuota'!D24</f>
        <v>105</v>
      </c>
      <c r="E22" s="51">
        <f>'1_Cálculo_de_Cuota'!E24</f>
        <v>180</v>
      </c>
      <c r="F22" s="51">
        <f>'1_Cálculo_de_Cuota'!F24</f>
        <v>150</v>
      </c>
      <c r="G22" s="51">
        <f>'1_Cálculo_de_Cuota'!G24</f>
        <v>150</v>
      </c>
      <c r="H22" s="51">
        <f>'1_Cálculo_de_Cuota'!H24</f>
        <v>165</v>
      </c>
      <c r="I22" s="51">
        <f>'1_Cálculo_de_Cuota'!I24</f>
        <v>195</v>
      </c>
      <c r="J22" s="51">
        <f>'1_Cálculo_de_Cuota'!J24</f>
        <v>135</v>
      </c>
      <c r="K22" s="51">
        <f>'1_Cálculo_de_Cuota'!K24</f>
        <v>195</v>
      </c>
      <c r="L22" s="51">
        <f>'1_Cálculo_de_Cuota'!L24</f>
        <v>210</v>
      </c>
      <c r="M22" s="51">
        <f>'1_Cálculo_de_Cuota'!M24</f>
        <v>120</v>
      </c>
      <c r="N22" s="51">
        <f>'1_Cálculo_de_Cuota'!N24</f>
        <v>195</v>
      </c>
      <c r="O22" s="51">
        <f>'1_Cálculo_de_Cuota'!O24</f>
        <v>180</v>
      </c>
      <c r="P22" s="51">
        <f>'1_Cálculo_de_Cuota'!P24</f>
        <v>165</v>
      </c>
      <c r="Q22" s="51">
        <f>'1_Cálculo_de_Cuota'!Q24</f>
        <v>195</v>
      </c>
      <c r="R22" s="51">
        <f>'1_Cálculo_de_Cuota'!R24</f>
        <v>135</v>
      </c>
      <c r="S22" s="51">
        <f>'1_Cálculo_de_Cuota'!S24</f>
        <v>165</v>
      </c>
      <c r="T22" s="51">
        <f>'1_Cálculo_de_Cuota'!T24</f>
        <v>180</v>
      </c>
      <c r="U22" s="51">
        <f>'1_Cálculo_de_Cuota'!U24</f>
        <v>150</v>
      </c>
      <c r="V22" s="51">
        <f>'1_Cálculo_de_Cuota'!V24</f>
        <v>180</v>
      </c>
      <c r="W22" s="51">
        <f>'1_Cálculo_de_Cuota'!W24</f>
        <v>180</v>
      </c>
      <c r="X22" s="51">
        <f>'1_Cálculo_de_Cuota'!X24</f>
        <v>195</v>
      </c>
      <c r="Y22" s="51">
        <f>'1_Cálculo_de_Cuota'!Y24</f>
        <v>195</v>
      </c>
      <c r="Z22" s="51">
        <f>'1_Cálculo_de_Cuota'!Z24</f>
        <v>195</v>
      </c>
      <c r="AA22" s="51">
        <f>'1_Cálculo_de_Cuota'!AA24</f>
        <v>180</v>
      </c>
      <c r="AB22" s="51">
        <f>'1_Cálculo_de_Cuota'!AB24</f>
        <v>195</v>
      </c>
      <c r="AC22" s="51">
        <f>'1_Cálculo_de_Cuota'!AC24</f>
        <v>210</v>
      </c>
      <c r="AD22" s="51">
        <f>'1_Cálculo_de_Cuota'!AD24</f>
        <v>135</v>
      </c>
      <c r="AE22" s="51">
        <f>'1_Cálculo_de_Cuota'!AE24</f>
        <v>225</v>
      </c>
      <c r="AF22" s="51">
        <f>'1_Cálculo_de_Cuota'!AF24</f>
        <v>210</v>
      </c>
      <c r="AG22" s="51">
        <f>'1_Cálculo_de_Cuota'!AG24</f>
        <v>225</v>
      </c>
      <c r="AH22" s="51">
        <f>'1_Cálculo_de_Cuota'!AH24</f>
        <v>180</v>
      </c>
      <c r="AI22" s="51">
        <f>'1_Cálculo_de_Cuota'!AI24</f>
        <v>240</v>
      </c>
      <c r="AJ22" s="51">
        <f>'1_Cálculo_de_Cuota'!AJ24</f>
        <v>240</v>
      </c>
      <c r="AK22" s="51">
        <f>'1_Cálculo_de_Cuota'!AK24</f>
        <v>270</v>
      </c>
      <c r="AL22" s="51">
        <f>'1_Cálculo_de_Cuota'!AL24</f>
        <v>225</v>
      </c>
      <c r="AM22" s="51">
        <f>'1_Cálculo_de_Cuota'!AM24</f>
        <v>225</v>
      </c>
      <c r="AN22" s="51">
        <f>'1_Cálculo_de_Cuota'!AN24</f>
        <v>240</v>
      </c>
      <c r="AO22" s="51">
        <f>'1_Cálculo_de_Cuota'!AO24</f>
        <v>255</v>
      </c>
      <c r="AP22" s="51">
        <f>'1_Cálculo_de_Cuota'!AP24</f>
        <v>180</v>
      </c>
      <c r="AQ22" s="51">
        <f>'1_Cálculo_de_Cuota'!AQ24</f>
        <v>240</v>
      </c>
      <c r="AR22" s="51">
        <f>'1_Cálculo_de_Cuota'!AR24</f>
        <v>240</v>
      </c>
      <c r="AS22" s="51">
        <f>'1_Cálculo_de_Cuota'!AS24</f>
        <v>180</v>
      </c>
      <c r="AT22" s="51">
        <f>'1_Cálculo_de_Cuota'!AT24</f>
        <v>165</v>
      </c>
      <c r="AU22" s="51">
        <f>'1_Cálculo_de_Cuota'!AU24</f>
        <v>255</v>
      </c>
      <c r="AV22" s="51">
        <f>'1_Cálculo_de_Cuota'!AV24</f>
        <v>262.5</v>
      </c>
      <c r="AW22" s="51">
        <f>'1_Cálculo_de_Cuota'!AW24</f>
        <v>262.5</v>
      </c>
      <c r="AX22" s="51">
        <f>'1_Cálculo_de_Cuota'!AX24</f>
        <v>240</v>
      </c>
      <c r="AY22" s="51">
        <f>'1_Cálculo_de_Cuota'!AY24</f>
        <v>0</v>
      </c>
      <c r="AZ22" s="51">
        <f>'1_Cálculo_de_Cuota'!AZ24</f>
        <v>0</v>
      </c>
      <c r="BA22" s="51">
        <f>'1_Cálculo_de_Cuota'!BA24</f>
        <v>0</v>
      </c>
      <c r="BB22" s="51">
        <f>'1_Cálculo_de_Cuota'!BB24</f>
        <v>0</v>
      </c>
    </row>
    <row r="23" spans="1:54" ht="14.45" customHeight="1">
      <c r="A23" s="48"/>
      <c r="B23" s="52" t="s">
        <v>31</v>
      </c>
      <c r="C23" s="51">
        <f>'1_Cálculo_de_Cuota'!C25</f>
        <v>240</v>
      </c>
      <c r="D23" s="51">
        <f>'1_Cálculo_de_Cuota'!D25</f>
        <v>105</v>
      </c>
      <c r="E23" s="51">
        <f>'1_Cálculo_de_Cuota'!E25</f>
        <v>180</v>
      </c>
      <c r="F23" s="51">
        <f>'1_Cálculo_de_Cuota'!F25</f>
        <v>150</v>
      </c>
      <c r="G23" s="51">
        <f>'1_Cálculo_de_Cuota'!G25</f>
        <v>150</v>
      </c>
      <c r="H23" s="51">
        <f>'1_Cálculo_de_Cuota'!H25</f>
        <v>165</v>
      </c>
      <c r="I23" s="51">
        <f>'1_Cálculo_de_Cuota'!I25</f>
        <v>195</v>
      </c>
      <c r="J23" s="51">
        <f>'1_Cálculo_de_Cuota'!J25</f>
        <v>135</v>
      </c>
      <c r="K23" s="51">
        <f>'1_Cálculo_de_Cuota'!K25</f>
        <v>195</v>
      </c>
      <c r="L23" s="51">
        <f>'1_Cálculo_de_Cuota'!L25</f>
        <v>210</v>
      </c>
      <c r="M23" s="51">
        <f>'1_Cálculo_de_Cuota'!M25</f>
        <v>120</v>
      </c>
      <c r="N23" s="51">
        <f>'1_Cálculo_de_Cuota'!N25</f>
        <v>195</v>
      </c>
      <c r="O23" s="51">
        <f>'1_Cálculo_de_Cuota'!O25</f>
        <v>180</v>
      </c>
      <c r="P23" s="51">
        <f>'1_Cálculo_de_Cuota'!P25</f>
        <v>165</v>
      </c>
      <c r="Q23" s="51">
        <f>'1_Cálculo_de_Cuota'!Q25</f>
        <v>195</v>
      </c>
      <c r="R23" s="51">
        <f>'1_Cálculo_de_Cuota'!R25</f>
        <v>135</v>
      </c>
      <c r="S23" s="51">
        <f>'1_Cálculo_de_Cuota'!S25</f>
        <v>165</v>
      </c>
      <c r="T23" s="51">
        <f>'1_Cálculo_de_Cuota'!T25</f>
        <v>180</v>
      </c>
      <c r="U23" s="51">
        <f>'1_Cálculo_de_Cuota'!U25</f>
        <v>150</v>
      </c>
      <c r="V23" s="51">
        <f>'1_Cálculo_de_Cuota'!V25</f>
        <v>180</v>
      </c>
      <c r="W23" s="51">
        <f>'1_Cálculo_de_Cuota'!W25</f>
        <v>180</v>
      </c>
      <c r="X23" s="51">
        <f>'1_Cálculo_de_Cuota'!X25</f>
        <v>195</v>
      </c>
      <c r="Y23" s="51">
        <f>'1_Cálculo_de_Cuota'!Y25</f>
        <v>195</v>
      </c>
      <c r="Z23" s="51">
        <f>'1_Cálculo_de_Cuota'!Z25</f>
        <v>195</v>
      </c>
      <c r="AA23" s="51">
        <f>'1_Cálculo_de_Cuota'!AA25</f>
        <v>180</v>
      </c>
      <c r="AB23" s="51">
        <f>'1_Cálculo_de_Cuota'!AB25</f>
        <v>195</v>
      </c>
      <c r="AC23" s="51">
        <f>'1_Cálculo_de_Cuota'!AC25</f>
        <v>210</v>
      </c>
      <c r="AD23" s="51">
        <f>'1_Cálculo_de_Cuota'!AD25</f>
        <v>135</v>
      </c>
      <c r="AE23" s="51">
        <f>'1_Cálculo_de_Cuota'!AE25</f>
        <v>225</v>
      </c>
      <c r="AF23" s="51">
        <f>'1_Cálculo_de_Cuota'!AF25</f>
        <v>195</v>
      </c>
      <c r="AG23" s="51">
        <f>'1_Cálculo_de_Cuota'!AG25</f>
        <v>240</v>
      </c>
      <c r="AH23" s="51">
        <f>'1_Cálculo_de_Cuota'!AH25</f>
        <v>180</v>
      </c>
      <c r="AI23" s="51">
        <f>'1_Cálculo_de_Cuota'!AI25</f>
        <v>225</v>
      </c>
      <c r="AJ23" s="51">
        <f>'1_Cálculo_de_Cuota'!AJ25</f>
        <v>240</v>
      </c>
      <c r="AK23" s="51">
        <f>'1_Cálculo_de_Cuota'!AK25</f>
        <v>270</v>
      </c>
      <c r="AL23" s="51">
        <f>'1_Cálculo_de_Cuota'!AL25</f>
        <v>225</v>
      </c>
      <c r="AM23" s="51">
        <f>'1_Cálculo_de_Cuota'!AM25</f>
        <v>225</v>
      </c>
      <c r="AN23" s="51">
        <f>'1_Cálculo_de_Cuota'!AN25</f>
        <v>255</v>
      </c>
      <c r="AO23" s="51">
        <f>'1_Cálculo_de_Cuota'!AO25</f>
        <v>240</v>
      </c>
      <c r="AP23" s="51">
        <f>'1_Cálculo_de_Cuota'!AP25</f>
        <v>165</v>
      </c>
      <c r="AQ23" s="51">
        <f>'1_Cálculo_de_Cuota'!AQ25</f>
        <v>225</v>
      </c>
      <c r="AR23" s="51">
        <f>'1_Cálculo_de_Cuota'!AR25</f>
        <v>225</v>
      </c>
      <c r="AS23" s="51">
        <f>'1_Cálculo_de_Cuota'!AS25</f>
        <v>165</v>
      </c>
      <c r="AT23" s="51">
        <f>'1_Cálculo_de_Cuota'!AT25</f>
        <v>165</v>
      </c>
      <c r="AU23" s="51">
        <f>'1_Cálculo_de_Cuota'!AU25</f>
        <v>255</v>
      </c>
      <c r="AV23" s="51">
        <f>'1_Cálculo_de_Cuota'!AV25</f>
        <v>262.5</v>
      </c>
      <c r="AW23" s="51">
        <f>'1_Cálculo_de_Cuota'!AW25</f>
        <v>232.5</v>
      </c>
      <c r="AX23" s="51">
        <f>'1_Cálculo_de_Cuota'!AX25</f>
        <v>210</v>
      </c>
      <c r="AY23" s="51">
        <f>'1_Cálculo_de_Cuota'!AY25</f>
        <v>0</v>
      </c>
      <c r="AZ23" s="51">
        <f>'1_Cálculo_de_Cuota'!AZ25</f>
        <v>0</v>
      </c>
      <c r="BA23" s="51">
        <f>'1_Cálculo_de_Cuota'!BA25</f>
        <v>0</v>
      </c>
      <c r="BB23" s="51">
        <f>'1_Cálculo_de_Cuota'!BB25</f>
        <v>0</v>
      </c>
    </row>
    <row r="24" spans="1:54" ht="14.45" customHeight="1">
      <c r="A24" s="48"/>
      <c r="B24" s="52" t="s">
        <v>32</v>
      </c>
      <c r="C24" s="51">
        <f>'1_Cálculo_de_Cuota'!C26</f>
        <v>840</v>
      </c>
      <c r="D24" s="51">
        <f>'1_Cálculo_de_Cuota'!D26</f>
        <v>800</v>
      </c>
      <c r="E24" s="51">
        <f>'1_Cálculo_de_Cuota'!E26</f>
        <v>800</v>
      </c>
      <c r="F24" s="51">
        <f>'1_Cálculo_de_Cuota'!F26</f>
        <v>640</v>
      </c>
      <c r="G24" s="51">
        <f>'1_Cálculo_de_Cuota'!G26</f>
        <v>480</v>
      </c>
      <c r="H24" s="51">
        <f>'1_Cálculo_de_Cuota'!H26</f>
        <v>760</v>
      </c>
      <c r="I24" s="51">
        <f>'1_Cálculo_de_Cuota'!I26</f>
        <v>920</v>
      </c>
      <c r="J24" s="51">
        <f>'1_Cálculo_de_Cuota'!J26</f>
        <v>600</v>
      </c>
      <c r="K24" s="51">
        <f>'1_Cálculo_de_Cuota'!K26</f>
        <v>880</v>
      </c>
      <c r="L24" s="51">
        <f>'1_Cálculo_de_Cuota'!L26</f>
        <v>880</v>
      </c>
      <c r="M24" s="51">
        <f>'1_Cálculo_de_Cuota'!M26</f>
        <v>520</v>
      </c>
      <c r="N24" s="51">
        <f>'1_Cálculo_de_Cuota'!N26</f>
        <v>840</v>
      </c>
      <c r="O24" s="51">
        <f>'1_Cálculo_de_Cuota'!O26</f>
        <v>800</v>
      </c>
      <c r="P24" s="51">
        <f>'1_Cálculo_de_Cuota'!P26</f>
        <v>760</v>
      </c>
      <c r="Q24" s="51">
        <f>'1_Cálculo_de_Cuota'!Q26</f>
        <v>880</v>
      </c>
      <c r="R24" s="51">
        <f>'1_Cálculo_de_Cuota'!R26</f>
        <v>600</v>
      </c>
      <c r="S24" s="51">
        <f>'1_Cálculo_de_Cuota'!S26</f>
        <v>720</v>
      </c>
      <c r="T24" s="51">
        <f>'1_Cálculo_de_Cuota'!T26</f>
        <v>800</v>
      </c>
      <c r="U24" s="51">
        <f>'1_Cálculo_de_Cuota'!U26</f>
        <v>680</v>
      </c>
      <c r="V24" s="51">
        <f>'1_Cálculo_de_Cuota'!V26</f>
        <v>800</v>
      </c>
      <c r="W24" s="51">
        <f>'1_Cálculo_de_Cuota'!W26</f>
        <v>840</v>
      </c>
      <c r="X24" s="51">
        <f>'1_Cálculo_de_Cuota'!X26</f>
        <v>840</v>
      </c>
      <c r="Y24" s="51">
        <f>'1_Cálculo_de_Cuota'!Y26</f>
        <v>840</v>
      </c>
      <c r="Z24" s="51">
        <f>'1_Cálculo_de_Cuota'!Z26</f>
        <v>840</v>
      </c>
      <c r="AA24" s="51">
        <f>'1_Cálculo_de_Cuota'!AA26</f>
        <v>800</v>
      </c>
      <c r="AB24" s="51">
        <f>'1_Cálculo_de_Cuota'!AB26</f>
        <v>880</v>
      </c>
      <c r="AC24" s="51">
        <f>'1_Cálculo_de_Cuota'!AC26</f>
        <v>880</v>
      </c>
      <c r="AD24" s="51">
        <f>'1_Cálculo_de_Cuota'!AD26</f>
        <v>600</v>
      </c>
      <c r="AE24" s="51">
        <f>'1_Cálculo_de_Cuota'!AE26</f>
        <v>760</v>
      </c>
      <c r="AF24" s="51">
        <f>'1_Cálculo_de_Cuota'!AF26</f>
        <v>720</v>
      </c>
      <c r="AG24" s="51">
        <f>'1_Cálculo_de_Cuota'!AG26</f>
        <v>800</v>
      </c>
      <c r="AH24" s="51">
        <f>'1_Cálculo_de_Cuota'!AH26</f>
        <v>600</v>
      </c>
      <c r="AI24" s="51">
        <f>'1_Cálculo_de_Cuota'!AI26</f>
        <v>800</v>
      </c>
      <c r="AJ24" s="51">
        <f>'1_Cálculo_de_Cuota'!AJ26</f>
        <v>800</v>
      </c>
      <c r="AK24" s="51">
        <f>'1_Cálculo_de_Cuota'!AK26</f>
        <v>880</v>
      </c>
      <c r="AL24" s="51">
        <f>'1_Cálculo_de_Cuota'!AL26</f>
        <v>800</v>
      </c>
      <c r="AM24" s="51">
        <f>'1_Cálculo_de_Cuota'!AM26</f>
        <v>840</v>
      </c>
      <c r="AN24" s="51">
        <f>'1_Cálculo_de_Cuota'!AN26</f>
        <v>920</v>
      </c>
      <c r="AO24" s="51">
        <f>'1_Cálculo_de_Cuota'!AO26</f>
        <v>840</v>
      </c>
      <c r="AP24" s="51">
        <f>'1_Cálculo_de_Cuota'!AP26</f>
        <v>600</v>
      </c>
      <c r="AQ24" s="51">
        <f>'1_Cálculo_de_Cuota'!AQ26</f>
        <v>800</v>
      </c>
      <c r="AR24" s="51">
        <f>'1_Cálculo_de_Cuota'!AR26</f>
        <v>800</v>
      </c>
      <c r="AS24" s="51">
        <f>'1_Cálculo_de_Cuota'!AS26</f>
        <v>640</v>
      </c>
      <c r="AT24" s="51">
        <f>'1_Cálculo_de_Cuota'!AT26</f>
        <v>560</v>
      </c>
      <c r="AU24" s="51">
        <f>'1_Cálculo_de_Cuota'!AU26</f>
        <v>840</v>
      </c>
      <c r="AV24" s="51">
        <f>'1_Cálculo_de_Cuota'!AV26</f>
        <v>840</v>
      </c>
      <c r="AW24" s="51">
        <f>'1_Cálculo_de_Cuota'!AW26</f>
        <v>880</v>
      </c>
      <c r="AX24" s="51">
        <f>'1_Cálculo_de_Cuota'!AX26</f>
        <v>800</v>
      </c>
      <c r="AY24" s="51">
        <f>'1_Cálculo_de_Cuota'!AY26</f>
        <v>0</v>
      </c>
      <c r="AZ24" s="51">
        <f>'1_Cálculo_de_Cuota'!AZ26</f>
        <v>0</v>
      </c>
      <c r="BA24" s="51">
        <f>'1_Cálculo_de_Cuota'!BA26</f>
        <v>0</v>
      </c>
      <c r="BB24" s="51">
        <f>'1_Cálculo_de_Cuota'!BB26</f>
        <v>0</v>
      </c>
    </row>
    <row r="25" spans="1:54" ht="14.45" customHeight="1">
      <c r="A25" s="48">
        <v>11</v>
      </c>
      <c r="B25" s="49" t="s">
        <v>33</v>
      </c>
      <c r="C25" s="51">
        <f t="shared" ref="C25:AH25" si="20">SUM(C26:C26)</f>
        <v>43</v>
      </c>
      <c r="D25" s="51">
        <f t="shared" si="20"/>
        <v>49</v>
      </c>
      <c r="E25" s="51">
        <f t="shared" si="20"/>
        <v>41</v>
      </c>
      <c r="F25" s="51">
        <f t="shared" si="20"/>
        <v>44</v>
      </c>
      <c r="G25" s="51">
        <f t="shared" si="20"/>
        <v>34</v>
      </c>
      <c r="H25" s="51">
        <f t="shared" si="20"/>
        <v>49</v>
      </c>
      <c r="I25" s="51">
        <f t="shared" si="20"/>
        <v>59</v>
      </c>
      <c r="J25" s="51">
        <f t="shared" si="20"/>
        <v>37</v>
      </c>
      <c r="K25" s="51">
        <f t="shared" si="20"/>
        <v>50</v>
      </c>
      <c r="L25" s="51">
        <f t="shared" si="20"/>
        <v>58</v>
      </c>
      <c r="M25" s="51">
        <f t="shared" si="20"/>
        <v>47</v>
      </c>
      <c r="N25" s="51">
        <f t="shared" si="20"/>
        <v>68</v>
      </c>
      <c r="O25" s="51">
        <f t="shared" si="20"/>
        <v>58</v>
      </c>
      <c r="P25" s="51">
        <f t="shared" si="20"/>
        <v>56</v>
      </c>
      <c r="Q25" s="51">
        <f t="shared" si="20"/>
        <v>43</v>
      </c>
      <c r="R25" s="51">
        <f t="shared" si="20"/>
        <v>39</v>
      </c>
      <c r="S25" s="51">
        <f t="shared" si="20"/>
        <v>32</v>
      </c>
      <c r="T25" s="51">
        <f t="shared" si="20"/>
        <v>42</v>
      </c>
      <c r="U25" s="51">
        <f t="shared" si="20"/>
        <v>33</v>
      </c>
      <c r="V25" s="51">
        <f t="shared" si="20"/>
        <v>69</v>
      </c>
      <c r="W25" s="51">
        <f t="shared" si="20"/>
        <v>36</v>
      </c>
      <c r="X25" s="51">
        <f t="shared" si="20"/>
        <v>54</v>
      </c>
      <c r="Y25" s="51">
        <f t="shared" si="20"/>
        <v>43</v>
      </c>
      <c r="Z25" s="51">
        <f t="shared" si="20"/>
        <v>44</v>
      </c>
      <c r="AA25" s="51">
        <f t="shared" si="20"/>
        <v>61</v>
      </c>
      <c r="AB25" s="51">
        <f t="shared" si="20"/>
        <v>83</v>
      </c>
      <c r="AC25" s="51">
        <f t="shared" si="20"/>
        <v>68</v>
      </c>
      <c r="AD25" s="51">
        <f t="shared" si="20"/>
        <v>41</v>
      </c>
      <c r="AE25" s="51">
        <f t="shared" si="20"/>
        <v>77</v>
      </c>
      <c r="AF25" s="51">
        <f t="shared" si="20"/>
        <v>82</v>
      </c>
      <c r="AG25" s="51">
        <f t="shared" si="20"/>
        <v>97</v>
      </c>
      <c r="AH25" s="51">
        <f t="shared" si="20"/>
        <v>62</v>
      </c>
      <c r="AI25" s="51">
        <f t="shared" ref="AI25:BB25" si="21">SUM(AI26:AI26)</f>
        <v>98</v>
      </c>
      <c r="AJ25" s="51">
        <f t="shared" si="21"/>
        <v>54</v>
      </c>
      <c r="AK25" s="51">
        <f t="shared" si="21"/>
        <v>105</v>
      </c>
      <c r="AL25" s="51">
        <f t="shared" si="21"/>
        <v>69</v>
      </c>
      <c r="AM25" s="51">
        <f t="shared" si="21"/>
        <v>99</v>
      </c>
      <c r="AN25" s="51">
        <f t="shared" si="21"/>
        <v>75</v>
      </c>
      <c r="AO25" s="51">
        <f t="shared" si="21"/>
        <v>48</v>
      </c>
      <c r="AP25" s="51">
        <f t="shared" si="21"/>
        <v>33</v>
      </c>
      <c r="AQ25" s="51">
        <f t="shared" si="21"/>
        <v>48</v>
      </c>
      <c r="AR25" s="51">
        <f t="shared" si="21"/>
        <v>56</v>
      </c>
      <c r="AS25" s="51">
        <f t="shared" si="21"/>
        <v>44</v>
      </c>
      <c r="AT25" s="51">
        <f t="shared" si="21"/>
        <v>23</v>
      </c>
      <c r="AU25" s="51">
        <f t="shared" si="21"/>
        <v>41</v>
      </c>
      <c r="AV25" s="51">
        <f t="shared" si="21"/>
        <v>66</v>
      </c>
      <c r="AW25" s="51">
        <f t="shared" si="21"/>
        <v>43</v>
      </c>
      <c r="AX25" s="51">
        <f t="shared" si="21"/>
        <v>36</v>
      </c>
      <c r="AY25" s="51">
        <f t="shared" si="21"/>
        <v>0</v>
      </c>
      <c r="AZ25" s="51">
        <f t="shared" si="21"/>
        <v>0</v>
      </c>
      <c r="BA25" s="51">
        <f t="shared" si="21"/>
        <v>0</v>
      </c>
      <c r="BB25" s="51">
        <f t="shared" si="21"/>
        <v>0</v>
      </c>
    </row>
    <row r="26" spans="1:54" ht="14.45" customHeight="1">
      <c r="A26" s="48"/>
      <c r="B26" s="53" t="s">
        <v>9</v>
      </c>
      <c r="C26" s="51">
        <f t="shared" ref="C26:AH26" si="22">C52+C76+C100+C124+C147+C173</f>
        <v>43</v>
      </c>
      <c r="D26" s="51">
        <f t="shared" si="22"/>
        <v>49</v>
      </c>
      <c r="E26" s="51">
        <f t="shared" si="22"/>
        <v>41</v>
      </c>
      <c r="F26" s="51">
        <f t="shared" si="22"/>
        <v>44</v>
      </c>
      <c r="G26" s="51">
        <f t="shared" si="22"/>
        <v>34</v>
      </c>
      <c r="H26" s="51">
        <f t="shared" si="22"/>
        <v>49</v>
      </c>
      <c r="I26" s="51">
        <f t="shared" si="22"/>
        <v>59</v>
      </c>
      <c r="J26" s="51">
        <f t="shared" si="22"/>
        <v>37</v>
      </c>
      <c r="K26" s="51">
        <f t="shared" si="22"/>
        <v>50</v>
      </c>
      <c r="L26" s="51">
        <f t="shared" si="22"/>
        <v>58</v>
      </c>
      <c r="M26" s="51">
        <f t="shared" si="22"/>
        <v>47</v>
      </c>
      <c r="N26" s="51">
        <f t="shared" si="22"/>
        <v>68</v>
      </c>
      <c r="O26" s="51">
        <f t="shared" si="22"/>
        <v>58</v>
      </c>
      <c r="P26" s="51">
        <f t="shared" si="22"/>
        <v>56</v>
      </c>
      <c r="Q26" s="51">
        <f t="shared" si="22"/>
        <v>43</v>
      </c>
      <c r="R26" s="51">
        <f t="shared" si="22"/>
        <v>39</v>
      </c>
      <c r="S26" s="51">
        <f t="shared" si="22"/>
        <v>32</v>
      </c>
      <c r="T26" s="51">
        <f t="shared" si="22"/>
        <v>42</v>
      </c>
      <c r="U26" s="51">
        <f t="shared" si="22"/>
        <v>33</v>
      </c>
      <c r="V26" s="51">
        <f t="shared" si="22"/>
        <v>69</v>
      </c>
      <c r="W26" s="51">
        <f t="shared" si="22"/>
        <v>36</v>
      </c>
      <c r="X26" s="51">
        <f t="shared" si="22"/>
        <v>54</v>
      </c>
      <c r="Y26" s="51">
        <f t="shared" si="22"/>
        <v>43</v>
      </c>
      <c r="Z26" s="51">
        <f t="shared" si="22"/>
        <v>44</v>
      </c>
      <c r="AA26" s="51">
        <f t="shared" si="22"/>
        <v>61</v>
      </c>
      <c r="AB26" s="51">
        <f t="shared" si="22"/>
        <v>83</v>
      </c>
      <c r="AC26" s="51">
        <f t="shared" si="22"/>
        <v>68</v>
      </c>
      <c r="AD26" s="51">
        <f t="shared" si="22"/>
        <v>41</v>
      </c>
      <c r="AE26" s="51">
        <f t="shared" si="22"/>
        <v>77</v>
      </c>
      <c r="AF26" s="51">
        <f t="shared" si="22"/>
        <v>82</v>
      </c>
      <c r="AG26" s="51">
        <f t="shared" si="22"/>
        <v>97</v>
      </c>
      <c r="AH26" s="51">
        <f t="shared" si="22"/>
        <v>62</v>
      </c>
      <c r="AI26" s="51">
        <f t="shared" ref="AI26:BB26" si="23">AI52+AI76+AI100+AI124+AI147+AI173</f>
        <v>98</v>
      </c>
      <c r="AJ26" s="51">
        <f t="shared" si="23"/>
        <v>54</v>
      </c>
      <c r="AK26" s="51">
        <f t="shared" si="23"/>
        <v>105</v>
      </c>
      <c r="AL26" s="51">
        <f t="shared" si="23"/>
        <v>69</v>
      </c>
      <c r="AM26" s="51">
        <f t="shared" si="23"/>
        <v>99</v>
      </c>
      <c r="AN26" s="51">
        <f t="shared" si="23"/>
        <v>75</v>
      </c>
      <c r="AO26" s="51">
        <f t="shared" si="23"/>
        <v>48</v>
      </c>
      <c r="AP26" s="51">
        <f t="shared" si="23"/>
        <v>33</v>
      </c>
      <c r="AQ26" s="51">
        <f t="shared" si="23"/>
        <v>48</v>
      </c>
      <c r="AR26" s="51">
        <f t="shared" si="23"/>
        <v>56</v>
      </c>
      <c r="AS26" s="51">
        <f t="shared" si="23"/>
        <v>44</v>
      </c>
      <c r="AT26" s="51">
        <f t="shared" si="23"/>
        <v>23</v>
      </c>
      <c r="AU26" s="51">
        <f t="shared" si="23"/>
        <v>41</v>
      </c>
      <c r="AV26" s="51">
        <f t="shared" si="23"/>
        <v>66</v>
      </c>
      <c r="AW26" s="51">
        <f t="shared" si="23"/>
        <v>43</v>
      </c>
      <c r="AX26" s="51">
        <f t="shared" si="23"/>
        <v>36</v>
      </c>
      <c r="AY26" s="51">
        <f t="shared" si="23"/>
        <v>0</v>
      </c>
      <c r="AZ26" s="51">
        <f t="shared" si="23"/>
        <v>0</v>
      </c>
      <c r="BA26" s="51">
        <f t="shared" si="23"/>
        <v>0</v>
      </c>
      <c r="BB26" s="51">
        <f t="shared" si="23"/>
        <v>0</v>
      </c>
    </row>
    <row r="27" spans="1:54" ht="14.45" hidden="1" customHeight="1">
      <c r="A27" s="48"/>
      <c r="B27" s="54" t="s">
        <v>10</v>
      </c>
      <c r="C27" s="51" t="e">
        <f>C53+C77+C101+#REF!+#REF!+#REF!</f>
        <v>#REF!</v>
      </c>
      <c r="D27" s="51" t="e">
        <f>D53+D77+D101+#REF!+#REF!+#REF!</f>
        <v>#REF!</v>
      </c>
      <c r="E27" s="51" t="e">
        <f>E53+E77+E101+#REF!+#REF!+#REF!</f>
        <v>#REF!</v>
      </c>
      <c r="F27" s="51" t="e">
        <f>F53+F77+F101+#REF!+#REF!+#REF!</f>
        <v>#REF!</v>
      </c>
      <c r="G27" s="51" t="e">
        <f>G53+G77+G101+#REF!+#REF!+#REF!</f>
        <v>#REF!</v>
      </c>
      <c r="H27" s="51" t="e">
        <f>H53+H77+H101+#REF!+#REF!+#REF!</f>
        <v>#REF!</v>
      </c>
      <c r="I27" s="51" t="e">
        <f>I53+I77+I101+#REF!+#REF!+#REF!</f>
        <v>#REF!</v>
      </c>
      <c r="J27" s="51" t="e">
        <f>J53+J77+J101+#REF!+#REF!+#REF!</f>
        <v>#REF!</v>
      </c>
      <c r="K27" s="51" t="e">
        <f>K53+K77+K101+#REF!+#REF!+#REF!</f>
        <v>#REF!</v>
      </c>
      <c r="L27" s="51" t="e">
        <f>L53+L77+L101+#REF!+#REF!+#REF!</f>
        <v>#REF!</v>
      </c>
      <c r="M27" s="51" t="e">
        <f>M53+M77+M101+#REF!+#REF!+#REF!</f>
        <v>#REF!</v>
      </c>
      <c r="N27" s="51" t="e">
        <f>N53+N77+N101+#REF!+#REF!+#REF!</f>
        <v>#REF!</v>
      </c>
      <c r="O27" s="51" t="e">
        <f>O53+O77+O101+#REF!+#REF!+#REF!</f>
        <v>#REF!</v>
      </c>
      <c r="P27" s="51" t="e">
        <f>P53+P77+P101+#REF!+#REF!+#REF!</f>
        <v>#REF!</v>
      </c>
      <c r="Q27" s="51" t="e">
        <f>Q53+Q77+Q101+#REF!+#REF!+#REF!</f>
        <v>#REF!</v>
      </c>
      <c r="R27" s="51" t="e">
        <f>R53+R77+R101+#REF!+#REF!+#REF!</f>
        <v>#REF!</v>
      </c>
      <c r="S27" s="51" t="e">
        <f>S53+S77+S101+#REF!+#REF!+#REF!</f>
        <v>#REF!</v>
      </c>
      <c r="T27" s="51" t="e">
        <f>T53+T77+T101+#REF!+#REF!+#REF!</f>
        <v>#REF!</v>
      </c>
      <c r="U27" s="51" t="e">
        <f>U53+U77+U101+#REF!+#REF!+#REF!</f>
        <v>#REF!</v>
      </c>
      <c r="V27" s="51" t="e">
        <f>V53+V77+V101+#REF!+#REF!+#REF!</f>
        <v>#REF!</v>
      </c>
      <c r="W27" s="51" t="e">
        <f>W53+W77+W101+#REF!+#REF!+#REF!</f>
        <v>#REF!</v>
      </c>
      <c r="X27" s="51" t="e">
        <f>X53+X77+X101+#REF!+#REF!+#REF!</f>
        <v>#REF!</v>
      </c>
      <c r="Y27" s="51" t="e">
        <f>Y53+Y77+Y101+#REF!+#REF!+#REF!</f>
        <v>#REF!</v>
      </c>
      <c r="Z27" s="51" t="e">
        <f>Z53+Z77+Z101+#REF!+#REF!+#REF!</f>
        <v>#REF!</v>
      </c>
      <c r="AA27" s="51" t="e">
        <f>AA53+AA77+AA101+#REF!+#REF!+#REF!</f>
        <v>#REF!</v>
      </c>
      <c r="AB27" s="51" t="e">
        <f>AB53+AB77+AB101+#REF!+#REF!+#REF!</f>
        <v>#REF!</v>
      </c>
      <c r="AC27" s="51" t="e">
        <f>AC53+AC77+AC101+#REF!+#REF!+#REF!</f>
        <v>#REF!</v>
      </c>
      <c r="AD27" s="51" t="e">
        <f>AD53+AD77+AD101+#REF!+#REF!+#REF!</f>
        <v>#REF!</v>
      </c>
      <c r="AE27" s="51" t="e">
        <f>AE53+AE77+AE101+#REF!+#REF!+#REF!</f>
        <v>#REF!</v>
      </c>
      <c r="AF27" s="51" t="e">
        <f>AF53+AF77+AF101+#REF!+#REF!+#REF!</f>
        <v>#REF!</v>
      </c>
      <c r="AG27" s="51" t="e">
        <f>AG53+AG77+AG101+#REF!+#REF!+#REF!</f>
        <v>#REF!</v>
      </c>
      <c r="AH27" s="51" t="e">
        <f>AH53+AH77+AH101+#REF!+#REF!+#REF!</f>
        <v>#REF!</v>
      </c>
      <c r="AI27" s="51" t="e">
        <f>AI53+AI77+AI101+#REF!+#REF!+#REF!</f>
        <v>#REF!</v>
      </c>
      <c r="AJ27" s="51" t="e">
        <f>AJ53+AJ77+AJ101+#REF!+#REF!+#REF!</f>
        <v>#REF!</v>
      </c>
      <c r="AK27" s="51" t="e">
        <f>AK53+AK77+AK101+#REF!+#REF!+#REF!</f>
        <v>#REF!</v>
      </c>
      <c r="AL27" s="51" t="e">
        <f>AL53+AL77+AL101+#REF!+#REF!+#REF!</f>
        <v>#REF!</v>
      </c>
      <c r="AM27" s="51" t="e">
        <f>AM53+AM77+AM101+#REF!+#REF!+#REF!</f>
        <v>#REF!</v>
      </c>
      <c r="AN27" s="51" t="e">
        <f>AN53+AN77+AN101+#REF!+#REF!+#REF!</f>
        <v>#REF!</v>
      </c>
      <c r="AO27" s="51" t="e">
        <f>AO53+AO77+AO101+#REF!+#REF!+#REF!</f>
        <v>#REF!</v>
      </c>
      <c r="AP27" s="51" t="e">
        <f>AP53+AP77+AP101+#REF!+#REF!+#REF!</f>
        <v>#REF!</v>
      </c>
      <c r="AQ27" s="51" t="e">
        <f>AQ53+AQ77+AQ101+#REF!+#REF!+#REF!</f>
        <v>#REF!</v>
      </c>
      <c r="AR27" s="51" t="e">
        <f>AR53+AR77+AR101+#REF!+#REF!+#REF!</f>
        <v>#REF!</v>
      </c>
      <c r="AS27" s="51" t="e">
        <f>AS53+AS77+AS101+#REF!+#REF!+#REF!</f>
        <v>#REF!</v>
      </c>
      <c r="AT27" s="51" t="e">
        <f>AT53+AT77+AT101+#REF!+#REF!+#REF!</f>
        <v>#REF!</v>
      </c>
      <c r="AU27" s="51" t="e">
        <f>AU53+AU77+AU101+#REF!+#REF!+#REF!</f>
        <v>#REF!</v>
      </c>
      <c r="AV27" s="51" t="e">
        <f>AV53+AV77+AV101+#REF!+#REF!+#REF!</f>
        <v>#REF!</v>
      </c>
      <c r="AW27" s="51" t="e">
        <f>AW53+AW77+AW101+#REF!+#REF!+#REF!</f>
        <v>#REF!</v>
      </c>
      <c r="AX27" s="51" t="e">
        <f>AX53+AX77+AX101+#REF!+#REF!+#REF!</f>
        <v>#REF!</v>
      </c>
      <c r="AY27" s="51" t="e">
        <f>AY53+AY77+AY101+#REF!+#REF!+#REF!</f>
        <v>#REF!</v>
      </c>
      <c r="AZ27" s="51" t="e">
        <f>AZ53+AZ77+AZ101+#REF!+#REF!+#REF!</f>
        <v>#REF!</v>
      </c>
      <c r="BA27" s="51" t="e">
        <f>BA53+BA77+BA101+#REF!+#REF!+#REF!</f>
        <v>#REF!</v>
      </c>
      <c r="BB27" s="51" t="e">
        <f>BB53+BB77+BB101+#REF!+#REF!+#REF!</f>
        <v>#REF!</v>
      </c>
    </row>
    <row r="28" spans="1:54" ht="14.45" customHeight="1">
      <c r="A28" s="48">
        <v>12</v>
      </c>
      <c r="B28" s="49" t="s">
        <v>34</v>
      </c>
      <c r="C28" s="51">
        <f t="shared" ref="C28:AH28" si="24">SUM(C29:C29)</f>
        <v>33.6</v>
      </c>
      <c r="D28" s="51">
        <f t="shared" si="24"/>
        <v>32</v>
      </c>
      <c r="E28" s="51">
        <f t="shared" si="24"/>
        <v>32</v>
      </c>
      <c r="F28" s="51">
        <f t="shared" si="24"/>
        <v>25.6</v>
      </c>
      <c r="G28" s="51">
        <f t="shared" si="24"/>
        <v>27.200000000000003</v>
      </c>
      <c r="H28" s="51">
        <f t="shared" si="24"/>
        <v>32</v>
      </c>
      <c r="I28" s="51">
        <f t="shared" si="24"/>
        <v>36.800000000000004</v>
      </c>
      <c r="J28" s="51">
        <f t="shared" si="24"/>
        <v>24</v>
      </c>
      <c r="K28" s="51">
        <f t="shared" si="24"/>
        <v>35.200000000000003</v>
      </c>
      <c r="L28" s="51">
        <f t="shared" si="24"/>
        <v>35.200000000000003</v>
      </c>
      <c r="M28" s="51">
        <f t="shared" si="24"/>
        <v>20.8</v>
      </c>
      <c r="N28" s="51">
        <f t="shared" si="24"/>
        <v>33.6</v>
      </c>
      <c r="O28" s="51">
        <f t="shared" si="24"/>
        <v>32</v>
      </c>
      <c r="P28" s="51">
        <f t="shared" si="24"/>
        <v>30.400000000000002</v>
      </c>
      <c r="Q28" s="51">
        <f t="shared" si="24"/>
        <v>35.200000000000003</v>
      </c>
      <c r="R28" s="51">
        <f t="shared" si="24"/>
        <v>24</v>
      </c>
      <c r="S28" s="51">
        <f t="shared" si="24"/>
        <v>28.8</v>
      </c>
      <c r="T28" s="51">
        <f t="shared" si="24"/>
        <v>32</v>
      </c>
      <c r="U28" s="51">
        <f t="shared" si="24"/>
        <v>27.200000000000003</v>
      </c>
      <c r="V28" s="51">
        <f t="shared" si="24"/>
        <v>32</v>
      </c>
      <c r="W28" s="51">
        <f t="shared" si="24"/>
        <v>33.6</v>
      </c>
      <c r="X28" s="51">
        <f t="shared" si="24"/>
        <v>33.6</v>
      </c>
      <c r="Y28" s="51">
        <f t="shared" si="24"/>
        <v>33.6</v>
      </c>
      <c r="Z28" s="51">
        <f t="shared" si="24"/>
        <v>33.6</v>
      </c>
      <c r="AA28" s="51">
        <f t="shared" si="24"/>
        <v>32</v>
      </c>
      <c r="AB28" s="51">
        <f t="shared" si="24"/>
        <v>35.200000000000003</v>
      </c>
      <c r="AC28" s="51">
        <f t="shared" si="24"/>
        <v>35.200000000000003</v>
      </c>
      <c r="AD28" s="51">
        <f t="shared" si="24"/>
        <v>24</v>
      </c>
      <c r="AE28" s="51">
        <f t="shared" si="24"/>
        <v>30.400000000000002</v>
      </c>
      <c r="AF28" s="51">
        <f t="shared" si="24"/>
        <v>28.8</v>
      </c>
      <c r="AG28" s="51">
        <f t="shared" si="24"/>
        <v>33.6</v>
      </c>
      <c r="AH28" s="51">
        <f t="shared" si="24"/>
        <v>25.6</v>
      </c>
      <c r="AI28" s="51">
        <f t="shared" ref="AI28:BB28" si="25">SUM(AI29:AI29)</f>
        <v>35.200000000000003</v>
      </c>
      <c r="AJ28" s="51">
        <f t="shared" si="25"/>
        <v>32</v>
      </c>
      <c r="AK28" s="51">
        <f t="shared" si="25"/>
        <v>35.200000000000003</v>
      </c>
      <c r="AL28" s="51">
        <f t="shared" si="25"/>
        <v>32</v>
      </c>
      <c r="AM28" s="51">
        <f t="shared" si="25"/>
        <v>33.6</v>
      </c>
      <c r="AN28" s="51">
        <f t="shared" si="25"/>
        <v>36.800000000000004</v>
      </c>
      <c r="AO28" s="51">
        <f t="shared" si="25"/>
        <v>33.6</v>
      </c>
      <c r="AP28" s="51">
        <f t="shared" si="25"/>
        <v>24</v>
      </c>
      <c r="AQ28" s="51">
        <f t="shared" si="25"/>
        <v>32</v>
      </c>
      <c r="AR28" s="51">
        <f t="shared" si="25"/>
        <v>30.400000000000002</v>
      </c>
      <c r="AS28" s="51">
        <f t="shared" si="25"/>
        <v>24</v>
      </c>
      <c r="AT28" s="51">
        <f t="shared" si="25"/>
        <v>22.400000000000002</v>
      </c>
      <c r="AU28" s="51">
        <f t="shared" si="25"/>
        <v>33.6</v>
      </c>
      <c r="AV28" s="51">
        <f t="shared" si="25"/>
        <v>35.200000000000003</v>
      </c>
      <c r="AW28" s="51">
        <f t="shared" si="25"/>
        <v>35.200000000000003</v>
      </c>
      <c r="AX28" s="51">
        <f t="shared" si="25"/>
        <v>32</v>
      </c>
      <c r="AY28" s="51">
        <f t="shared" si="25"/>
        <v>0</v>
      </c>
      <c r="AZ28" s="51">
        <f t="shared" si="25"/>
        <v>0</v>
      </c>
      <c r="BA28" s="51">
        <f t="shared" si="25"/>
        <v>0</v>
      </c>
      <c r="BB28" s="51">
        <f t="shared" si="25"/>
        <v>0</v>
      </c>
    </row>
    <row r="29" spans="1:54" ht="14.45" customHeight="1">
      <c r="A29" s="48"/>
      <c r="B29" s="53" t="s">
        <v>9</v>
      </c>
      <c r="C29" s="51">
        <f>'1_Cálculo_de_Cuota'!C27</f>
        <v>33.6</v>
      </c>
      <c r="D29" s="51">
        <f>'1_Cálculo_de_Cuota'!D27</f>
        <v>32</v>
      </c>
      <c r="E29" s="51">
        <f>'1_Cálculo_de_Cuota'!E27</f>
        <v>32</v>
      </c>
      <c r="F29" s="51">
        <f>'1_Cálculo_de_Cuota'!F27</f>
        <v>25.6</v>
      </c>
      <c r="G29" s="51">
        <f>'1_Cálculo_de_Cuota'!G27</f>
        <v>27.200000000000003</v>
      </c>
      <c r="H29" s="51">
        <f>'1_Cálculo_de_Cuota'!H27</f>
        <v>32</v>
      </c>
      <c r="I29" s="51">
        <f>'1_Cálculo_de_Cuota'!I27</f>
        <v>36.800000000000004</v>
      </c>
      <c r="J29" s="51">
        <f>'1_Cálculo_de_Cuota'!J27</f>
        <v>24</v>
      </c>
      <c r="K29" s="51">
        <f>'1_Cálculo_de_Cuota'!K27</f>
        <v>35.200000000000003</v>
      </c>
      <c r="L29" s="51">
        <f>'1_Cálculo_de_Cuota'!L27</f>
        <v>35.200000000000003</v>
      </c>
      <c r="M29" s="51">
        <f>'1_Cálculo_de_Cuota'!M27</f>
        <v>20.8</v>
      </c>
      <c r="N29" s="51">
        <f>'1_Cálculo_de_Cuota'!N27</f>
        <v>33.6</v>
      </c>
      <c r="O29" s="51">
        <f>'1_Cálculo_de_Cuota'!O27</f>
        <v>32</v>
      </c>
      <c r="P29" s="51">
        <f>'1_Cálculo_de_Cuota'!P27</f>
        <v>30.400000000000002</v>
      </c>
      <c r="Q29" s="51">
        <f>'1_Cálculo_de_Cuota'!Q27</f>
        <v>35.200000000000003</v>
      </c>
      <c r="R29" s="51">
        <f>'1_Cálculo_de_Cuota'!R27</f>
        <v>24</v>
      </c>
      <c r="S29" s="51">
        <f>'1_Cálculo_de_Cuota'!S27</f>
        <v>28.8</v>
      </c>
      <c r="T29" s="51">
        <f>'1_Cálculo_de_Cuota'!T27</f>
        <v>32</v>
      </c>
      <c r="U29" s="51">
        <f>'1_Cálculo_de_Cuota'!U27</f>
        <v>27.200000000000003</v>
      </c>
      <c r="V29" s="51">
        <f>'1_Cálculo_de_Cuota'!V27</f>
        <v>32</v>
      </c>
      <c r="W29" s="51">
        <f>'1_Cálculo_de_Cuota'!W27</f>
        <v>33.6</v>
      </c>
      <c r="X29" s="51">
        <f>'1_Cálculo_de_Cuota'!X27</f>
        <v>33.6</v>
      </c>
      <c r="Y29" s="51">
        <f>'1_Cálculo_de_Cuota'!Y27</f>
        <v>33.6</v>
      </c>
      <c r="Z29" s="51">
        <f>'1_Cálculo_de_Cuota'!Z27</f>
        <v>33.6</v>
      </c>
      <c r="AA29" s="51">
        <f>'1_Cálculo_de_Cuota'!AA27</f>
        <v>32</v>
      </c>
      <c r="AB29" s="51">
        <f>'1_Cálculo_de_Cuota'!AB27</f>
        <v>35.200000000000003</v>
      </c>
      <c r="AC29" s="51">
        <f>'1_Cálculo_de_Cuota'!AC27</f>
        <v>35.200000000000003</v>
      </c>
      <c r="AD29" s="51">
        <f>'1_Cálculo_de_Cuota'!AD27</f>
        <v>24</v>
      </c>
      <c r="AE29" s="51">
        <f>'1_Cálculo_de_Cuota'!AE27</f>
        <v>30.400000000000002</v>
      </c>
      <c r="AF29" s="51">
        <f>'1_Cálculo_de_Cuota'!AF27</f>
        <v>28.8</v>
      </c>
      <c r="AG29" s="51">
        <f>'1_Cálculo_de_Cuota'!AG27</f>
        <v>33.6</v>
      </c>
      <c r="AH29" s="51">
        <f>'1_Cálculo_de_Cuota'!AH27</f>
        <v>25.6</v>
      </c>
      <c r="AI29" s="51">
        <f>'1_Cálculo_de_Cuota'!AI27</f>
        <v>35.200000000000003</v>
      </c>
      <c r="AJ29" s="51">
        <f>'1_Cálculo_de_Cuota'!AJ27</f>
        <v>32</v>
      </c>
      <c r="AK29" s="51">
        <f>'1_Cálculo_de_Cuota'!AK27</f>
        <v>35.200000000000003</v>
      </c>
      <c r="AL29" s="51">
        <f>'1_Cálculo_de_Cuota'!AL27</f>
        <v>32</v>
      </c>
      <c r="AM29" s="51">
        <f>'1_Cálculo_de_Cuota'!AM27</f>
        <v>33.6</v>
      </c>
      <c r="AN29" s="51">
        <f>'1_Cálculo_de_Cuota'!AN27</f>
        <v>36.800000000000004</v>
      </c>
      <c r="AO29" s="51">
        <f>'1_Cálculo_de_Cuota'!AO27</f>
        <v>33.6</v>
      </c>
      <c r="AP29" s="51">
        <f>'1_Cálculo_de_Cuota'!AP27</f>
        <v>24</v>
      </c>
      <c r="AQ29" s="51">
        <f>'1_Cálculo_de_Cuota'!AQ27</f>
        <v>32</v>
      </c>
      <c r="AR29" s="51">
        <f>'1_Cálculo_de_Cuota'!AR27</f>
        <v>30.400000000000002</v>
      </c>
      <c r="AS29" s="51">
        <f>'1_Cálculo_de_Cuota'!AS27</f>
        <v>24</v>
      </c>
      <c r="AT29" s="51">
        <f>'1_Cálculo_de_Cuota'!AT27</f>
        <v>22.400000000000002</v>
      </c>
      <c r="AU29" s="51">
        <f>'1_Cálculo_de_Cuota'!AU27</f>
        <v>33.6</v>
      </c>
      <c r="AV29" s="51">
        <f>'1_Cálculo_de_Cuota'!AV27</f>
        <v>35.200000000000003</v>
      </c>
      <c r="AW29" s="51">
        <f>'1_Cálculo_de_Cuota'!AW27</f>
        <v>35.200000000000003</v>
      </c>
      <c r="AX29" s="51">
        <f>'1_Cálculo_de_Cuota'!AX27</f>
        <v>32</v>
      </c>
      <c r="AY29" s="51">
        <f>'1_Cálculo_de_Cuota'!AY27</f>
        <v>0</v>
      </c>
      <c r="AZ29" s="51">
        <f>'1_Cálculo_de_Cuota'!AZ27</f>
        <v>0</v>
      </c>
      <c r="BA29" s="51">
        <f>'1_Cálculo_de_Cuota'!BA27</f>
        <v>0</v>
      </c>
      <c r="BB29" s="51">
        <f>'1_Cálculo_de_Cuota'!BB27</f>
        <v>0</v>
      </c>
    </row>
    <row r="30" spans="1:54" ht="15" customHeight="1">
      <c r="A30" s="209" t="s">
        <v>35</v>
      </c>
      <c r="B30" s="209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</row>
    <row r="31" spans="1:54" s="43" customFormat="1" ht="14.45" customHeight="1">
      <c r="A31" s="55">
        <v>1</v>
      </c>
      <c r="B31" s="44" t="s">
        <v>36</v>
      </c>
      <c r="C31" s="56">
        <v>94</v>
      </c>
      <c r="D31" s="56">
        <v>94</v>
      </c>
      <c r="E31" s="56">
        <v>80</v>
      </c>
      <c r="F31" s="56">
        <v>85</v>
      </c>
      <c r="G31" s="56">
        <v>76</v>
      </c>
      <c r="H31" s="56">
        <v>93</v>
      </c>
      <c r="I31" s="56">
        <v>98</v>
      </c>
      <c r="J31" s="56">
        <v>102</v>
      </c>
      <c r="K31" s="56">
        <v>97</v>
      </c>
      <c r="L31" s="56">
        <v>98</v>
      </c>
      <c r="M31" s="56">
        <v>84</v>
      </c>
      <c r="N31" s="56">
        <v>75</v>
      </c>
      <c r="O31" s="56">
        <v>73</v>
      </c>
      <c r="P31" s="56">
        <v>78</v>
      </c>
      <c r="Q31" s="56">
        <v>82</v>
      </c>
      <c r="R31" s="56">
        <v>78</v>
      </c>
      <c r="S31" s="56">
        <v>72</v>
      </c>
      <c r="T31" s="56">
        <v>77</v>
      </c>
      <c r="U31" s="56">
        <v>79</v>
      </c>
      <c r="V31" s="56">
        <v>76</v>
      </c>
      <c r="W31" s="56">
        <v>78</v>
      </c>
      <c r="X31" s="56">
        <v>75</v>
      </c>
      <c r="Y31" s="56">
        <v>84</v>
      </c>
      <c r="Z31" s="56">
        <v>92</v>
      </c>
      <c r="AA31" s="56">
        <v>89</v>
      </c>
      <c r="AB31" s="56">
        <v>74</v>
      </c>
      <c r="AC31" s="56">
        <v>78</v>
      </c>
      <c r="AD31" s="56">
        <v>90</v>
      </c>
      <c r="AE31" s="56">
        <v>84</v>
      </c>
      <c r="AF31" s="56">
        <v>81</v>
      </c>
      <c r="AG31" s="56">
        <v>83</v>
      </c>
      <c r="AH31" s="56">
        <v>88</v>
      </c>
      <c r="AI31" s="56">
        <v>105</v>
      </c>
      <c r="AJ31" s="56">
        <v>109</v>
      </c>
      <c r="AK31" s="56">
        <v>124</v>
      </c>
      <c r="AL31" s="56">
        <v>120</v>
      </c>
      <c r="AM31" s="56">
        <v>119</v>
      </c>
      <c r="AN31" s="56">
        <v>111</v>
      </c>
      <c r="AO31" s="56">
        <v>100</v>
      </c>
      <c r="AP31" s="56">
        <v>98</v>
      </c>
      <c r="AQ31" s="56">
        <v>100</v>
      </c>
      <c r="AR31" s="56">
        <v>114</v>
      </c>
      <c r="AS31" s="56">
        <v>114</v>
      </c>
      <c r="AT31" s="56">
        <v>93</v>
      </c>
      <c r="AU31" s="56">
        <v>104</v>
      </c>
      <c r="AV31" s="56">
        <v>105</v>
      </c>
      <c r="AW31" s="56">
        <v>118</v>
      </c>
      <c r="AX31" s="56">
        <v>120</v>
      </c>
      <c r="AY31" s="56"/>
      <c r="AZ31" s="56"/>
      <c r="BA31" s="56"/>
      <c r="BB31" s="56"/>
    </row>
    <row r="32" spans="1:54" s="43" customFormat="1" ht="14.45" customHeight="1">
      <c r="A32" s="55">
        <v>2</v>
      </c>
      <c r="B32" s="44" t="s">
        <v>37</v>
      </c>
      <c r="C32" s="56">
        <v>21</v>
      </c>
      <c r="D32" s="56">
        <v>16</v>
      </c>
      <c r="E32" s="56">
        <v>25</v>
      </c>
      <c r="F32" s="56">
        <v>18</v>
      </c>
      <c r="G32" s="56">
        <v>34</v>
      </c>
      <c r="H32" s="56">
        <v>26</v>
      </c>
      <c r="I32" s="56">
        <v>31</v>
      </c>
      <c r="J32" s="56">
        <v>21</v>
      </c>
      <c r="K32" s="56">
        <v>26</v>
      </c>
      <c r="L32" s="56">
        <v>18</v>
      </c>
      <c r="M32" s="56">
        <v>10</v>
      </c>
      <c r="N32" s="56">
        <v>27</v>
      </c>
      <c r="O32" s="56">
        <v>22</v>
      </c>
      <c r="P32" s="56">
        <v>26</v>
      </c>
      <c r="Q32" s="56">
        <v>12</v>
      </c>
      <c r="R32" s="56">
        <v>12</v>
      </c>
      <c r="S32" s="56">
        <v>30</v>
      </c>
      <c r="T32" s="56">
        <v>27</v>
      </c>
      <c r="U32" s="56">
        <v>24</v>
      </c>
      <c r="V32" s="56">
        <v>29</v>
      </c>
      <c r="W32" s="56">
        <v>25</v>
      </c>
      <c r="X32" s="56">
        <v>26</v>
      </c>
      <c r="Y32" s="56">
        <v>23</v>
      </c>
      <c r="Z32" s="56">
        <v>22</v>
      </c>
      <c r="AA32" s="56">
        <v>20</v>
      </c>
      <c r="AB32" s="56">
        <v>25</v>
      </c>
      <c r="AC32" s="56">
        <v>25</v>
      </c>
      <c r="AD32" s="56">
        <v>15</v>
      </c>
      <c r="AE32" s="56">
        <v>32</v>
      </c>
      <c r="AF32" s="56">
        <v>22</v>
      </c>
      <c r="AG32" s="56">
        <v>26</v>
      </c>
      <c r="AH32" s="56">
        <v>47</v>
      </c>
      <c r="AI32" s="56">
        <v>30</v>
      </c>
      <c r="AJ32" s="56">
        <v>32</v>
      </c>
      <c r="AK32" s="56">
        <v>28</v>
      </c>
      <c r="AL32" s="56">
        <v>25</v>
      </c>
      <c r="AM32" s="56">
        <v>38</v>
      </c>
      <c r="AN32" s="56">
        <v>33</v>
      </c>
      <c r="AO32" s="56">
        <v>40</v>
      </c>
      <c r="AP32" s="56">
        <v>35</v>
      </c>
      <c r="AQ32" s="56">
        <v>44</v>
      </c>
      <c r="AR32" s="56">
        <v>28</v>
      </c>
      <c r="AS32" s="56">
        <v>28</v>
      </c>
      <c r="AT32" s="56">
        <v>32</v>
      </c>
      <c r="AU32" s="56">
        <v>37</v>
      </c>
      <c r="AV32" s="56">
        <v>49</v>
      </c>
      <c r="AW32" s="56">
        <v>42</v>
      </c>
      <c r="AX32" s="56">
        <v>32</v>
      </c>
      <c r="AY32" s="56"/>
      <c r="AZ32" s="56"/>
      <c r="BA32" s="56"/>
      <c r="BB32" s="56"/>
    </row>
    <row r="33" spans="1:54" s="43" customFormat="1" ht="14.45" customHeight="1">
      <c r="A33" s="55">
        <v>3</v>
      </c>
      <c r="B33" s="44" t="s">
        <v>38</v>
      </c>
      <c r="C33" s="56">
        <v>4</v>
      </c>
      <c r="D33" s="56">
        <v>7</v>
      </c>
      <c r="E33" s="56">
        <v>0</v>
      </c>
      <c r="F33" s="56">
        <v>1</v>
      </c>
      <c r="G33" s="56">
        <v>0</v>
      </c>
      <c r="H33" s="56">
        <v>1</v>
      </c>
      <c r="I33" s="56">
        <v>0</v>
      </c>
      <c r="J33" s="56">
        <v>0</v>
      </c>
      <c r="K33" s="56">
        <v>3</v>
      </c>
      <c r="L33" s="56">
        <v>1</v>
      </c>
      <c r="M33" s="56">
        <v>1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56">
        <v>0</v>
      </c>
      <c r="Y33" s="56">
        <v>0</v>
      </c>
      <c r="Z33" s="56">
        <v>1</v>
      </c>
      <c r="AA33" s="56">
        <v>0</v>
      </c>
      <c r="AB33" s="56">
        <v>1</v>
      </c>
      <c r="AC33" s="56">
        <v>0</v>
      </c>
      <c r="AD33" s="56">
        <v>0</v>
      </c>
      <c r="AE33" s="56">
        <v>0</v>
      </c>
      <c r="AF33" s="56">
        <v>0</v>
      </c>
      <c r="AG33" s="56">
        <v>1</v>
      </c>
      <c r="AH33" s="56">
        <v>0</v>
      </c>
      <c r="AI33" s="56">
        <v>0</v>
      </c>
      <c r="AJ33" s="56">
        <v>1</v>
      </c>
      <c r="AK33" s="56">
        <v>0</v>
      </c>
      <c r="AL33" s="56">
        <v>0</v>
      </c>
      <c r="AM33" s="56">
        <v>0</v>
      </c>
      <c r="AN33" s="56">
        <v>0</v>
      </c>
      <c r="AO33" s="56">
        <v>1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6">
        <v>4</v>
      </c>
      <c r="AV33" s="56">
        <v>0</v>
      </c>
      <c r="AW33" s="56">
        <v>1</v>
      </c>
      <c r="AX33" s="56">
        <v>0</v>
      </c>
      <c r="AY33" s="56"/>
      <c r="AZ33" s="56"/>
      <c r="BA33" s="56"/>
      <c r="BB33" s="56"/>
    </row>
    <row r="34" spans="1:54" s="43" customFormat="1" ht="14.45" customHeight="1">
      <c r="A34" s="55">
        <v>4</v>
      </c>
      <c r="B34" s="44" t="s">
        <v>39</v>
      </c>
      <c r="C34" s="56">
        <v>25</v>
      </c>
      <c r="D34" s="56">
        <v>37</v>
      </c>
      <c r="E34" s="56">
        <v>20</v>
      </c>
      <c r="F34" s="56">
        <v>28</v>
      </c>
      <c r="G34" s="56">
        <v>17</v>
      </c>
      <c r="H34" s="56">
        <v>22</v>
      </c>
      <c r="I34" s="56">
        <v>27</v>
      </c>
      <c r="J34" s="56">
        <v>26</v>
      </c>
      <c r="K34" s="56">
        <v>28</v>
      </c>
      <c r="L34" s="56">
        <v>33</v>
      </c>
      <c r="M34" s="56">
        <v>20</v>
      </c>
      <c r="N34" s="56">
        <v>29</v>
      </c>
      <c r="O34" s="56">
        <v>17</v>
      </c>
      <c r="P34" s="56">
        <v>22</v>
      </c>
      <c r="Q34" s="56">
        <v>16</v>
      </c>
      <c r="R34" s="56">
        <v>18</v>
      </c>
      <c r="S34" s="56">
        <v>25</v>
      </c>
      <c r="T34" s="56">
        <v>25</v>
      </c>
      <c r="U34" s="56">
        <v>27</v>
      </c>
      <c r="V34" s="56">
        <v>27</v>
      </c>
      <c r="W34" s="56">
        <v>28</v>
      </c>
      <c r="X34" s="56">
        <v>17</v>
      </c>
      <c r="Y34" s="56">
        <v>15</v>
      </c>
      <c r="Z34" s="56">
        <v>26</v>
      </c>
      <c r="AA34" s="56">
        <v>35</v>
      </c>
      <c r="AB34" s="56">
        <v>22</v>
      </c>
      <c r="AC34" s="56">
        <v>13</v>
      </c>
      <c r="AD34" s="56">
        <v>21</v>
      </c>
      <c r="AE34" s="56">
        <v>35</v>
      </c>
      <c r="AF34" s="56">
        <v>20</v>
      </c>
      <c r="AG34" s="56">
        <v>22</v>
      </c>
      <c r="AH34" s="56">
        <v>30</v>
      </c>
      <c r="AI34" s="56">
        <v>26</v>
      </c>
      <c r="AJ34" s="56">
        <v>18</v>
      </c>
      <c r="AK34" s="56">
        <v>32</v>
      </c>
      <c r="AL34" s="56">
        <v>26</v>
      </c>
      <c r="AM34" s="56">
        <v>46</v>
      </c>
      <c r="AN34" s="56">
        <v>44</v>
      </c>
      <c r="AO34" s="56">
        <v>43</v>
      </c>
      <c r="AP34" s="56">
        <v>33</v>
      </c>
      <c r="AQ34" s="56">
        <v>30</v>
      </c>
      <c r="AR34" s="56">
        <v>28</v>
      </c>
      <c r="AS34" s="56">
        <v>49</v>
      </c>
      <c r="AT34" s="56">
        <v>21</v>
      </c>
      <c r="AU34" s="56">
        <v>40</v>
      </c>
      <c r="AV34" s="56">
        <v>36</v>
      </c>
      <c r="AW34" s="56">
        <v>41</v>
      </c>
      <c r="AX34" s="56">
        <v>37</v>
      </c>
      <c r="AY34" s="56"/>
      <c r="AZ34" s="56"/>
      <c r="BA34" s="56"/>
      <c r="BB34" s="56"/>
    </row>
    <row r="35" spans="1:54" s="59" customFormat="1" ht="14.45" customHeight="1">
      <c r="A35" s="57">
        <v>5</v>
      </c>
      <c r="B35" s="49" t="s">
        <v>40</v>
      </c>
      <c r="C35" s="58">
        <f t="shared" ref="C35:AH35" si="26">C36+C37</f>
        <v>94</v>
      </c>
      <c r="D35" s="58">
        <f t="shared" si="26"/>
        <v>80</v>
      </c>
      <c r="E35" s="58">
        <f t="shared" si="26"/>
        <v>85</v>
      </c>
      <c r="F35" s="58">
        <f t="shared" si="26"/>
        <v>76</v>
      </c>
      <c r="G35" s="58">
        <f t="shared" si="26"/>
        <v>93</v>
      </c>
      <c r="H35" s="58">
        <f t="shared" si="26"/>
        <v>98</v>
      </c>
      <c r="I35" s="58">
        <f t="shared" si="26"/>
        <v>102</v>
      </c>
      <c r="J35" s="58">
        <f t="shared" si="26"/>
        <v>97</v>
      </c>
      <c r="K35" s="58">
        <f t="shared" si="26"/>
        <v>98</v>
      </c>
      <c r="L35" s="58">
        <f t="shared" si="26"/>
        <v>84</v>
      </c>
      <c r="M35" s="58">
        <f t="shared" si="26"/>
        <v>75</v>
      </c>
      <c r="N35" s="58">
        <f t="shared" si="26"/>
        <v>73</v>
      </c>
      <c r="O35" s="58">
        <f t="shared" si="26"/>
        <v>78</v>
      </c>
      <c r="P35" s="58">
        <f t="shared" si="26"/>
        <v>82</v>
      </c>
      <c r="Q35" s="58">
        <f t="shared" si="26"/>
        <v>78</v>
      </c>
      <c r="R35" s="58">
        <f t="shared" si="26"/>
        <v>72</v>
      </c>
      <c r="S35" s="58">
        <f t="shared" si="26"/>
        <v>77</v>
      </c>
      <c r="T35" s="58">
        <f t="shared" si="26"/>
        <v>79</v>
      </c>
      <c r="U35" s="58">
        <f t="shared" si="26"/>
        <v>76</v>
      </c>
      <c r="V35" s="58">
        <f t="shared" si="26"/>
        <v>78</v>
      </c>
      <c r="W35" s="58">
        <f t="shared" si="26"/>
        <v>75</v>
      </c>
      <c r="X35" s="58">
        <f t="shared" si="26"/>
        <v>84</v>
      </c>
      <c r="Y35" s="58">
        <f t="shared" si="26"/>
        <v>92</v>
      </c>
      <c r="Z35" s="58">
        <f t="shared" si="26"/>
        <v>89</v>
      </c>
      <c r="AA35" s="58">
        <f t="shared" si="26"/>
        <v>74</v>
      </c>
      <c r="AB35" s="58">
        <f t="shared" si="26"/>
        <v>78</v>
      </c>
      <c r="AC35" s="58">
        <f t="shared" si="26"/>
        <v>90</v>
      </c>
      <c r="AD35" s="58">
        <f t="shared" si="26"/>
        <v>84</v>
      </c>
      <c r="AE35" s="58">
        <f t="shared" si="26"/>
        <v>81</v>
      </c>
      <c r="AF35" s="58">
        <f t="shared" si="26"/>
        <v>83</v>
      </c>
      <c r="AG35" s="58">
        <f t="shared" si="26"/>
        <v>88</v>
      </c>
      <c r="AH35" s="58">
        <f t="shared" si="26"/>
        <v>105</v>
      </c>
      <c r="AI35" s="58">
        <f t="shared" ref="AI35:BB35" si="27">AI36+AI37</f>
        <v>109</v>
      </c>
      <c r="AJ35" s="58">
        <f t="shared" si="27"/>
        <v>124</v>
      </c>
      <c r="AK35" s="58">
        <f t="shared" si="27"/>
        <v>120</v>
      </c>
      <c r="AL35" s="58">
        <f t="shared" si="27"/>
        <v>119</v>
      </c>
      <c r="AM35" s="58">
        <f t="shared" si="27"/>
        <v>111</v>
      </c>
      <c r="AN35" s="58">
        <f t="shared" si="27"/>
        <v>100</v>
      </c>
      <c r="AO35" s="58">
        <f t="shared" si="27"/>
        <v>98</v>
      </c>
      <c r="AP35" s="58">
        <f t="shared" si="27"/>
        <v>100</v>
      </c>
      <c r="AQ35" s="58">
        <f t="shared" si="27"/>
        <v>114</v>
      </c>
      <c r="AR35" s="58">
        <f t="shared" si="27"/>
        <v>114</v>
      </c>
      <c r="AS35" s="58">
        <f t="shared" si="27"/>
        <v>93</v>
      </c>
      <c r="AT35" s="58">
        <f t="shared" si="27"/>
        <v>104</v>
      </c>
      <c r="AU35" s="58">
        <f t="shared" si="27"/>
        <v>105</v>
      </c>
      <c r="AV35" s="58">
        <f t="shared" si="27"/>
        <v>118</v>
      </c>
      <c r="AW35" s="58">
        <f t="shared" si="27"/>
        <v>120</v>
      </c>
      <c r="AX35" s="58">
        <f t="shared" si="27"/>
        <v>115</v>
      </c>
      <c r="AY35" s="58">
        <f t="shared" si="27"/>
        <v>0</v>
      </c>
      <c r="AZ35" s="58">
        <f t="shared" si="27"/>
        <v>0</v>
      </c>
      <c r="BA35" s="58">
        <f t="shared" si="27"/>
        <v>0</v>
      </c>
      <c r="BB35" s="58">
        <f t="shared" si="27"/>
        <v>0</v>
      </c>
    </row>
    <row r="36" spans="1:54" s="43" customFormat="1" ht="14.45" customHeight="1">
      <c r="A36" s="55">
        <v>6</v>
      </c>
      <c r="B36" s="44" t="s">
        <v>41</v>
      </c>
      <c r="C36" s="56">
        <v>94</v>
      </c>
      <c r="D36" s="56">
        <v>80</v>
      </c>
      <c r="E36" s="56">
        <v>85</v>
      </c>
      <c r="F36" s="56">
        <v>76</v>
      </c>
      <c r="G36" s="56">
        <v>93</v>
      </c>
      <c r="H36" s="56">
        <v>98</v>
      </c>
      <c r="I36" s="56">
        <v>102</v>
      </c>
      <c r="J36" s="56">
        <v>97</v>
      </c>
      <c r="K36" s="56">
        <v>98</v>
      </c>
      <c r="L36" s="56">
        <v>84</v>
      </c>
      <c r="M36" s="56">
        <v>75</v>
      </c>
      <c r="N36" s="56">
        <v>73</v>
      </c>
      <c r="O36" s="56">
        <v>78</v>
      </c>
      <c r="P36" s="56">
        <v>82</v>
      </c>
      <c r="Q36" s="56">
        <v>78</v>
      </c>
      <c r="R36" s="56">
        <v>72</v>
      </c>
      <c r="S36" s="56">
        <v>77</v>
      </c>
      <c r="T36" s="56">
        <v>79</v>
      </c>
      <c r="U36" s="56">
        <v>76</v>
      </c>
      <c r="V36" s="56">
        <v>78</v>
      </c>
      <c r="W36" s="56">
        <v>75</v>
      </c>
      <c r="X36" s="56">
        <v>84</v>
      </c>
      <c r="Y36" s="56">
        <v>92</v>
      </c>
      <c r="Z36" s="56">
        <v>89</v>
      </c>
      <c r="AA36" s="56">
        <v>74</v>
      </c>
      <c r="AB36" s="56">
        <v>78</v>
      </c>
      <c r="AC36" s="56">
        <v>90</v>
      </c>
      <c r="AD36" s="56">
        <v>84</v>
      </c>
      <c r="AE36" s="56">
        <v>81</v>
      </c>
      <c r="AF36" s="56">
        <v>83</v>
      </c>
      <c r="AG36" s="56">
        <v>88</v>
      </c>
      <c r="AH36" s="56">
        <v>105</v>
      </c>
      <c r="AI36" s="56">
        <v>109</v>
      </c>
      <c r="AJ36" s="56">
        <v>124</v>
      </c>
      <c r="AK36" s="56">
        <v>120</v>
      </c>
      <c r="AL36" s="56">
        <v>119</v>
      </c>
      <c r="AM36" s="56">
        <v>111</v>
      </c>
      <c r="AN36" s="56">
        <v>100</v>
      </c>
      <c r="AO36" s="56">
        <v>98</v>
      </c>
      <c r="AP36" s="56">
        <v>100</v>
      </c>
      <c r="AQ36" s="56">
        <v>114</v>
      </c>
      <c r="AR36" s="56">
        <v>114</v>
      </c>
      <c r="AS36" s="56">
        <v>93</v>
      </c>
      <c r="AT36" s="56">
        <v>104</v>
      </c>
      <c r="AU36" s="56">
        <v>105</v>
      </c>
      <c r="AV36" s="56">
        <v>118</v>
      </c>
      <c r="AW36" s="56">
        <v>120</v>
      </c>
      <c r="AX36" s="56">
        <v>115</v>
      </c>
      <c r="AY36" s="56"/>
      <c r="AZ36" s="56"/>
      <c r="BA36" s="56"/>
      <c r="BB36" s="56"/>
    </row>
    <row r="37" spans="1:54" s="43" customFormat="1" ht="14.45" customHeight="1">
      <c r="A37" s="55">
        <v>7</v>
      </c>
      <c r="B37" s="44" t="s">
        <v>42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0</v>
      </c>
      <c r="Q37" s="56">
        <v>0</v>
      </c>
      <c r="R37" s="56">
        <v>0</v>
      </c>
      <c r="S37" s="56">
        <v>0</v>
      </c>
      <c r="T37" s="56">
        <v>0</v>
      </c>
      <c r="U37" s="56">
        <v>0</v>
      </c>
      <c r="V37" s="56">
        <v>0</v>
      </c>
      <c r="W37" s="56">
        <v>0</v>
      </c>
      <c r="X37" s="56">
        <v>0</v>
      </c>
      <c r="Y37" s="56">
        <v>0</v>
      </c>
      <c r="Z37" s="56">
        <v>0</v>
      </c>
      <c r="AA37" s="56">
        <v>0</v>
      </c>
      <c r="AB37" s="56">
        <v>0</v>
      </c>
      <c r="AC37" s="56">
        <v>0</v>
      </c>
      <c r="AD37" s="56">
        <v>0</v>
      </c>
      <c r="AE37" s="56">
        <v>0</v>
      </c>
      <c r="AF37" s="56">
        <v>0</v>
      </c>
      <c r="AG37" s="56">
        <v>0</v>
      </c>
      <c r="AH37" s="56">
        <v>0</v>
      </c>
      <c r="AI37" s="56">
        <v>0</v>
      </c>
      <c r="AJ37" s="56">
        <v>0</v>
      </c>
      <c r="AK37" s="56">
        <v>0</v>
      </c>
      <c r="AL37" s="56">
        <v>0</v>
      </c>
      <c r="AM37" s="56">
        <v>0</v>
      </c>
      <c r="AN37" s="56">
        <v>0</v>
      </c>
      <c r="AO37" s="56">
        <v>0</v>
      </c>
      <c r="AP37" s="56">
        <v>0</v>
      </c>
      <c r="AQ37" s="56">
        <v>0</v>
      </c>
      <c r="AR37" s="56">
        <v>0</v>
      </c>
      <c r="AS37" s="56">
        <v>0</v>
      </c>
      <c r="AT37" s="56">
        <v>0</v>
      </c>
      <c r="AU37" s="56">
        <v>0</v>
      </c>
      <c r="AV37" s="56">
        <v>0</v>
      </c>
      <c r="AW37" s="56">
        <v>0</v>
      </c>
      <c r="AX37" s="56">
        <v>0</v>
      </c>
      <c r="AY37" s="56"/>
      <c r="AZ37" s="56"/>
      <c r="BA37" s="56"/>
      <c r="BB37" s="56"/>
    </row>
    <row r="38" spans="1:54" ht="14.45" customHeight="1">
      <c r="A38" s="60">
        <v>8</v>
      </c>
      <c r="B38" s="46" t="s">
        <v>43</v>
      </c>
      <c r="C38" s="61">
        <v>42656</v>
      </c>
      <c r="D38" s="61">
        <v>42682</v>
      </c>
      <c r="E38" s="61">
        <v>42705</v>
      </c>
      <c r="F38" s="61">
        <v>42744</v>
      </c>
      <c r="G38" s="61">
        <v>42774</v>
      </c>
      <c r="H38" s="61">
        <v>42787</v>
      </c>
      <c r="I38" s="61">
        <v>42830</v>
      </c>
      <c r="J38" s="61">
        <v>42858</v>
      </c>
      <c r="K38" s="61">
        <v>42887</v>
      </c>
      <c r="L38" s="61">
        <v>42916</v>
      </c>
      <c r="M38" s="61">
        <v>42948</v>
      </c>
      <c r="N38" s="61">
        <v>42982</v>
      </c>
      <c r="O38" s="61">
        <v>43010</v>
      </c>
      <c r="P38" s="61">
        <v>43042</v>
      </c>
      <c r="Q38" s="61">
        <v>43076</v>
      </c>
      <c r="R38" s="61">
        <v>43109</v>
      </c>
      <c r="S38" s="61">
        <v>43137</v>
      </c>
      <c r="T38" s="61">
        <v>43164</v>
      </c>
      <c r="U38" s="61">
        <v>43199</v>
      </c>
      <c r="V38" s="61">
        <v>43223</v>
      </c>
      <c r="W38" s="61">
        <v>43258</v>
      </c>
      <c r="X38" s="61">
        <v>43285</v>
      </c>
      <c r="Y38" s="61">
        <v>43312</v>
      </c>
      <c r="Z38" s="61">
        <v>43347</v>
      </c>
      <c r="AA38" s="61">
        <v>43375</v>
      </c>
      <c r="AB38" s="61">
        <v>43404</v>
      </c>
      <c r="AC38" s="61">
        <v>43440</v>
      </c>
      <c r="AD38" s="61">
        <v>43473</v>
      </c>
      <c r="AE38" s="61">
        <v>43502</v>
      </c>
      <c r="AF38" s="61">
        <v>43528</v>
      </c>
      <c r="AG38" s="61">
        <v>43556</v>
      </c>
      <c r="AH38" s="61">
        <v>43592</v>
      </c>
      <c r="AI38" s="61">
        <v>43616</v>
      </c>
      <c r="AJ38" s="61">
        <v>43648</v>
      </c>
      <c r="AK38" s="61">
        <v>43682</v>
      </c>
      <c r="AL38" s="61">
        <v>43711</v>
      </c>
      <c r="AM38" s="61">
        <v>43741</v>
      </c>
      <c r="AN38" s="61">
        <v>43780</v>
      </c>
      <c r="AO38" s="61">
        <v>43802</v>
      </c>
      <c r="AP38" s="61">
        <v>43840</v>
      </c>
      <c r="AQ38" s="61">
        <v>43865</v>
      </c>
      <c r="AR38" s="61">
        <v>43896</v>
      </c>
      <c r="AS38" s="61">
        <v>43934</v>
      </c>
      <c r="AT38" s="61">
        <v>43956</v>
      </c>
      <c r="AU38" s="61">
        <v>43985</v>
      </c>
      <c r="AV38" s="61">
        <v>44018</v>
      </c>
      <c r="AW38" s="61">
        <v>44047</v>
      </c>
      <c r="AX38" s="61">
        <v>44082</v>
      </c>
      <c r="AY38" s="61"/>
      <c r="AZ38" s="61"/>
      <c r="BA38" s="61"/>
      <c r="BB38" s="61"/>
    </row>
    <row r="39" spans="1:54" ht="26.45" customHeight="1">
      <c r="A39" s="60">
        <v>9</v>
      </c>
      <c r="B39" s="46" t="s">
        <v>44</v>
      </c>
      <c r="C39" s="61">
        <v>42656</v>
      </c>
      <c r="D39" s="61">
        <v>42682</v>
      </c>
      <c r="E39" s="61">
        <v>42712</v>
      </c>
      <c r="F39" s="61">
        <v>42744</v>
      </c>
      <c r="G39" s="61">
        <v>42774</v>
      </c>
      <c r="H39" s="61">
        <v>42800</v>
      </c>
      <c r="I39" s="61">
        <v>42830</v>
      </c>
      <c r="J39" s="61">
        <v>42858</v>
      </c>
      <c r="K39" s="61">
        <v>42887</v>
      </c>
      <c r="L39" s="61">
        <v>42919</v>
      </c>
      <c r="M39" s="61">
        <v>42951</v>
      </c>
      <c r="N39" s="61">
        <v>42985</v>
      </c>
      <c r="O39" s="61">
        <v>43010</v>
      </c>
      <c r="P39" s="61">
        <v>43042</v>
      </c>
      <c r="Q39" s="61">
        <v>43076</v>
      </c>
      <c r="R39" s="61">
        <v>43109</v>
      </c>
      <c r="S39" s="61">
        <v>43137</v>
      </c>
      <c r="T39" s="61">
        <v>43164</v>
      </c>
      <c r="U39" s="61">
        <v>43199</v>
      </c>
      <c r="V39" s="61">
        <v>43224</v>
      </c>
      <c r="W39" s="61">
        <v>43259</v>
      </c>
      <c r="X39" s="61">
        <v>43283</v>
      </c>
      <c r="Y39" s="61">
        <v>43283</v>
      </c>
      <c r="Z39" s="61">
        <v>43348</v>
      </c>
      <c r="AA39" s="61">
        <v>43376</v>
      </c>
      <c r="AB39" s="61">
        <v>43409</v>
      </c>
      <c r="AC39" s="61">
        <v>43441</v>
      </c>
      <c r="AD39" s="61">
        <v>43479</v>
      </c>
      <c r="AE39" s="61">
        <v>43503</v>
      </c>
      <c r="AF39" s="61">
        <v>43528</v>
      </c>
      <c r="AG39" s="61">
        <v>43557</v>
      </c>
      <c r="AH39" s="61">
        <v>43592</v>
      </c>
      <c r="AI39" s="61">
        <v>43620</v>
      </c>
      <c r="AJ39" s="61">
        <v>43648</v>
      </c>
      <c r="AK39" s="61">
        <v>43682</v>
      </c>
      <c r="AL39" s="61">
        <v>43711</v>
      </c>
      <c r="AM39" s="61">
        <v>43742</v>
      </c>
      <c r="AN39" s="61">
        <v>43780</v>
      </c>
      <c r="AO39" s="61">
        <v>43802</v>
      </c>
      <c r="AP39" s="61">
        <v>43840</v>
      </c>
      <c r="AQ39" s="61">
        <v>43867</v>
      </c>
      <c r="AR39" s="61">
        <v>43899</v>
      </c>
      <c r="AS39" s="61">
        <v>43934</v>
      </c>
      <c r="AT39" s="61">
        <v>43956</v>
      </c>
      <c r="AU39" s="61">
        <v>43985</v>
      </c>
      <c r="AV39" s="61">
        <v>44018</v>
      </c>
      <c r="AW39" s="61">
        <v>44049</v>
      </c>
      <c r="AX39" s="61">
        <v>44082</v>
      </c>
      <c r="AY39" s="61"/>
      <c r="AZ39" s="61"/>
      <c r="BA39" s="61"/>
      <c r="BB39" s="61"/>
    </row>
    <row r="40" spans="1:54" ht="14.45" customHeight="1">
      <c r="A40" s="60">
        <v>10</v>
      </c>
      <c r="B40" s="46" t="s">
        <v>45</v>
      </c>
      <c r="C40" s="61">
        <v>42656</v>
      </c>
      <c r="D40" s="61">
        <v>42682</v>
      </c>
      <c r="E40" s="61">
        <v>42712</v>
      </c>
      <c r="F40" s="61">
        <v>42744</v>
      </c>
      <c r="G40" s="61">
        <v>42774</v>
      </c>
      <c r="H40" s="61">
        <v>42800</v>
      </c>
      <c r="I40" s="61">
        <v>42830</v>
      </c>
      <c r="J40" s="61">
        <v>42858</v>
      </c>
      <c r="K40" s="61">
        <v>42887</v>
      </c>
      <c r="L40" s="61">
        <v>42919</v>
      </c>
      <c r="M40" s="61">
        <v>42951</v>
      </c>
      <c r="N40" s="61">
        <v>42985</v>
      </c>
      <c r="O40" s="61">
        <v>43010</v>
      </c>
      <c r="P40" s="61">
        <v>43042</v>
      </c>
      <c r="Q40" s="61">
        <v>43076</v>
      </c>
      <c r="R40" s="61">
        <v>43109</v>
      </c>
      <c r="S40" s="61">
        <v>43137</v>
      </c>
      <c r="T40" s="61">
        <v>43164</v>
      </c>
      <c r="U40" s="61">
        <v>43199</v>
      </c>
      <c r="V40" s="61">
        <v>43224</v>
      </c>
      <c r="W40" s="61">
        <v>43259</v>
      </c>
      <c r="X40" s="61">
        <v>43286</v>
      </c>
      <c r="Y40" s="61">
        <v>43315</v>
      </c>
      <c r="Z40" s="61">
        <v>43348</v>
      </c>
      <c r="AA40" s="61">
        <v>43376</v>
      </c>
      <c r="AB40" s="61">
        <v>43409</v>
      </c>
      <c r="AC40" s="61">
        <v>43441</v>
      </c>
      <c r="AD40" s="61">
        <v>43479</v>
      </c>
      <c r="AE40" s="61">
        <v>43503</v>
      </c>
      <c r="AF40" s="61">
        <v>43528</v>
      </c>
      <c r="AG40" s="61">
        <v>43557</v>
      </c>
      <c r="AH40" s="61">
        <v>43592</v>
      </c>
      <c r="AI40" s="61">
        <v>43620</v>
      </c>
      <c r="AJ40" s="61">
        <v>43648</v>
      </c>
      <c r="AK40" s="61">
        <v>43682</v>
      </c>
      <c r="AL40" s="61">
        <v>43711</v>
      </c>
      <c r="AM40" s="61">
        <v>43742</v>
      </c>
      <c r="AN40" s="61">
        <v>43780</v>
      </c>
      <c r="AO40" s="61">
        <v>43802</v>
      </c>
      <c r="AP40" s="61">
        <v>43840</v>
      </c>
      <c r="AQ40" s="61">
        <v>43867</v>
      </c>
      <c r="AR40" s="61">
        <v>43899</v>
      </c>
      <c r="AS40" s="61">
        <v>43934</v>
      </c>
      <c r="AT40" s="61">
        <v>43866</v>
      </c>
      <c r="AU40" s="61">
        <v>43985</v>
      </c>
      <c r="AV40" s="61">
        <v>44018</v>
      </c>
      <c r="AW40" s="61">
        <v>44049</v>
      </c>
      <c r="AX40" s="61">
        <v>44082</v>
      </c>
      <c r="AY40" s="61"/>
      <c r="AZ40" s="61"/>
      <c r="BA40" s="61"/>
      <c r="BB40" s="61"/>
    </row>
    <row r="41" spans="1:54" s="66" customFormat="1" ht="14.45" customHeight="1">
      <c r="A41" s="62">
        <v>11</v>
      </c>
      <c r="B41" s="63" t="s">
        <v>46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5">
        <v>0</v>
      </c>
      <c r="AL41" s="65">
        <v>0</v>
      </c>
      <c r="AM41" s="65">
        <v>0</v>
      </c>
      <c r="AN41" s="65">
        <v>4</v>
      </c>
      <c r="AO41" s="65">
        <v>0</v>
      </c>
      <c r="AP41" s="65">
        <v>0</v>
      </c>
      <c r="AQ41" s="65">
        <v>0</v>
      </c>
      <c r="AR41" s="65">
        <v>0</v>
      </c>
      <c r="AS41" s="65">
        <v>0</v>
      </c>
      <c r="AT41" s="65">
        <v>0</v>
      </c>
      <c r="AU41" s="65">
        <v>0</v>
      </c>
      <c r="AV41" s="65">
        <v>0</v>
      </c>
      <c r="AW41" s="65">
        <v>0</v>
      </c>
      <c r="AX41" s="65">
        <v>0</v>
      </c>
    </row>
    <row r="42" spans="1:54" s="43" customFormat="1" ht="14.45" customHeight="1">
      <c r="A42" s="60">
        <v>12</v>
      </c>
      <c r="B42" s="44" t="s">
        <v>25</v>
      </c>
      <c r="C42" s="56">
        <v>15</v>
      </c>
      <c r="D42" s="56">
        <v>15</v>
      </c>
      <c r="E42" s="56">
        <v>25</v>
      </c>
      <c r="F42" s="56">
        <v>15</v>
      </c>
      <c r="G42" s="56">
        <v>8</v>
      </c>
      <c r="H42" s="56">
        <v>16</v>
      </c>
      <c r="I42" s="56">
        <v>21</v>
      </c>
      <c r="J42" s="56">
        <v>19</v>
      </c>
      <c r="K42" s="56">
        <v>16</v>
      </c>
      <c r="L42" s="56">
        <v>15</v>
      </c>
      <c r="M42" s="56">
        <v>13</v>
      </c>
      <c r="N42" s="56">
        <v>19</v>
      </c>
      <c r="O42" s="56">
        <v>29</v>
      </c>
      <c r="P42" s="56">
        <v>13</v>
      </c>
      <c r="Q42" s="56">
        <v>28</v>
      </c>
      <c r="R42" s="56">
        <v>10</v>
      </c>
      <c r="S42" s="56">
        <v>17</v>
      </c>
      <c r="T42" s="56">
        <v>22</v>
      </c>
      <c r="U42" s="56">
        <v>19</v>
      </c>
      <c r="V42" s="56">
        <v>19</v>
      </c>
      <c r="W42" s="56">
        <v>16</v>
      </c>
      <c r="X42" s="56">
        <v>16</v>
      </c>
      <c r="Y42" s="56">
        <v>8</v>
      </c>
      <c r="Z42" s="56">
        <v>23</v>
      </c>
      <c r="AA42" s="56">
        <v>16</v>
      </c>
      <c r="AB42" s="56">
        <v>19</v>
      </c>
      <c r="AC42" s="56">
        <v>21</v>
      </c>
      <c r="AD42" s="56">
        <v>13</v>
      </c>
      <c r="AE42" s="56">
        <v>18</v>
      </c>
      <c r="AF42" s="56">
        <v>34</v>
      </c>
      <c r="AG42" s="56">
        <v>21</v>
      </c>
      <c r="AH42" s="56">
        <v>16</v>
      </c>
      <c r="AI42" s="56">
        <v>5</v>
      </c>
      <c r="AJ42" s="56">
        <v>18</v>
      </c>
      <c r="AK42" s="56">
        <v>41</v>
      </c>
      <c r="AL42" s="56">
        <v>29</v>
      </c>
      <c r="AM42" s="56">
        <v>47</v>
      </c>
      <c r="AN42" s="56">
        <v>44</v>
      </c>
      <c r="AO42" s="56">
        <v>23</v>
      </c>
      <c r="AP42" s="56">
        <v>17</v>
      </c>
      <c r="AQ42" s="56">
        <v>10</v>
      </c>
      <c r="AR42" s="56">
        <v>23</v>
      </c>
      <c r="AS42" s="56">
        <v>21</v>
      </c>
      <c r="AT42" s="56">
        <v>14</v>
      </c>
      <c r="AU42" s="56">
        <v>11</v>
      </c>
      <c r="AV42" s="56">
        <v>45</v>
      </c>
      <c r="AW42" s="56">
        <v>32</v>
      </c>
      <c r="AX42" s="56">
        <v>29</v>
      </c>
      <c r="AY42" s="56"/>
      <c r="AZ42" s="56"/>
      <c r="BA42" s="56"/>
      <c r="BB42" s="56"/>
    </row>
    <row r="43" spans="1:54" s="43" customFormat="1" ht="14.45" customHeight="1">
      <c r="A43" s="60">
        <v>13</v>
      </c>
      <c r="B43" s="44" t="s">
        <v>26</v>
      </c>
      <c r="C43" s="56">
        <v>8</v>
      </c>
      <c r="D43" s="56">
        <v>4</v>
      </c>
      <c r="E43" s="56">
        <v>10</v>
      </c>
      <c r="F43" s="56">
        <v>7</v>
      </c>
      <c r="G43" s="56">
        <v>4</v>
      </c>
      <c r="H43" s="56">
        <v>6</v>
      </c>
      <c r="I43" s="56">
        <v>20</v>
      </c>
      <c r="J43" s="56">
        <v>15</v>
      </c>
      <c r="K43" s="56">
        <v>11</v>
      </c>
      <c r="L43" s="56">
        <v>10</v>
      </c>
      <c r="M43" s="56">
        <v>10</v>
      </c>
      <c r="N43" s="56">
        <v>10</v>
      </c>
      <c r="O43" s="56">
        <v>15</v>
      </c>
      <c r="P43" s="56">
        <v>7</v>
      </c>
      <c r="Q43" s="56">
        <v>15</v>
      </c>
      <c r="R43" s="56">
        <v>7</v>
      </c>
      <c r="S43" s="56">
        <v>10</v>
      </c>
      <c r="T43" s="56">
        <v>13</v>
      </c>
      <c r="U43" s="56">
        <v>12</v>
      </c>
      <c r="V43" s="56">
        <v>13</v>
      </c>
      <c r="W43" s="56">
        <v>8</v>
      </c>
      <c r="X43" s="56">
        <v>7</v>
      </c>
      <c r="Y43" s="56">
        <v>6</v>
      </c>
      <c r="Z43" s="56">
        <v>15</v>
      </c>
      <c r="AA43" s="56">
        <v>10</v>
      </c>
      <c r="AB43" s="56">
        <v>8</v>
      </c>
      <c r="AC43" s="56">
        <v>19</v>
      </c>
      <c r="AD43" s="56">
        <v>10</v>
      </c>
      <c r="AE43" s="56">
        <v>11</v>
      </c>
      <c r="AF43" s="56">
        <v>18</v>
      </c>
      <c r="AG43" s="56">
        <v>15</v>
      </c>
      <c r="AH43" s="56">
        <v>12</v>
      </c>
      <c r="AI43" s="56">
        <v>3</v>
      </c>
      <c r="AJ43" s="56">
        <v>12</v>
      </c>
      <c r="AK43" s="56">
        <v>26</v>
      </c>
      <c r="AL43" s="56">
        <v>17</v>
      </c>
      <c r="AM43" s="56">
        <v>25</v>
      </c>
      <c r="AN43" s="56">
        <v>22</v>
      </c>
      <c r="AO43" s="56">
        <v>12</v>
      </c>
      <c r="AP43" s="56">
        <v>9</v>
      </c>
      <c r="AQ43" s="56">
        <v>3</v>
      </c>
      <c r="AR43" s="56">
        <v>16</v>
      </c>
      <c r="AS43" s="56">
        <v>13</v>
      </c>
      <c r="AT43" s="56">
        <v>1</v>
      </c>
      <c r="AU43" s="56">
        <v>4</v>
      </c>
      <c r="AV43" s="56">
        <v>22</v>
      </c>
      <c r="AW43" s="56">
        <v>19</v>
      </c>
      <c r="AX43" s="56">
        <v>16</v>
      </c>
      <c r="AY43" s="56"/>
      <c r="AZ43" s="56"/>
      <c r="BA43" s="56"/>
      <c r="BB43" s="56"/>
    </row>
    <row r="44" spans="1:54" ht="14.45" customHeight="1">
      <c r="A44" s="60">
        <v>14</v>
      </c>
      <c r="B44" s="44" t="s">
        <v>47</v>
      </c>
      <c r="C44" s="67"/>
      <c r="D44" s="67"/>
      <c r="E44" s="67">
        <v>0</v>
      </c>
      <c r="F44" s="67">
        <v>0</v>
      </c>
      <c r="G44" s="67">
        <v>25</v>
      </c>
      <c r="H44" s="67">
        <v>26</v>
      </c>
      <c r="I44" s="67">
        <v>29</v>
      </c>
      <c r="J44" s="67">
        <v>21</v>
      </c>
      <c r="K44" s="67">
        <v>23</v>
      </c>
      <c r="L44" s="67">
        <v>27</v>
      </c>
      <c r="M44" s="67">
        <v>28</v>
      </c>
      <c r="N44" s="67">
        <v>18</v>
      </c>
      <c r="O44" s="67">
        <v>15</v>
      </c>
      <c r="P44" s="67">
        <v>25</v>
      </c>
      <c r="Q44" s="67">
        <v>18</v>
      </c>
      <c r="R44" s="67">
        <v>21</v>
      </c>
      <c r="S44" s="67">
        <v>16</v>
      </c>
      <c r="T44" s="67">
        <v>12</v>
      </c>
      <c r="U44" s="67">
        <v>17</v>
      </c>
      <c r="V44" s="67">
        <v>10</v>
      </c>
      <c r="W44" s="67">
        <v>20</v>
      </c>
      <c r="X44" s="67">
        <v>9</v>
      </c>
      <c r="Y44" s="67">
        <v>21</v>
      </c>
      <c r="Z44" s="67">
        <v>20</v>
      </c>
      <c r="AA44" s="67">
        <v>13</v>
      </c>
      <c r="AB44" s="67">
        <v>22</v>
      </c>
      <c r="AC44" s="67">
        <v>10</v>
      </c>
      <c r="AD44" s="67">
        <v>18</v>
      </c>
      <c r="AE44" s="67">
        <v>20</v>
      </c>
      <c r="AF44" s="67">
        <v>15</v>
      </c>
      <c r="AG44" s="67">
        <v>16</v>
      </c>
      <c r="AH44" s="67">
        <v>15</v>
      </c>
      <c r="AI44" s="67">
        <v>31</v>
      </c>
      <c r="AJ44" s="67">
        <v>52</v>
      </c>
      <c r="AK44" s="67">
        <v>38</v>
      </c>
      <c r="AL44" s="67">
        <v>35</v>
      </c>
      <c r="AM44" s="67">
        <v>24</v>
      </c>
      <c r="AN44" s="67">
        <v>15</v>
      </c>
      <c r="AO44" s="67">
        <v>23</v>
      </c>
      <c r="AP44" s="67">
        <v>19</v>
      </c>
      <c r="AQ44" s="67">
        <v>24</v>
      </c>
      <c r="AR44" s="67">
        <v>29</v>
      </c>
      <c r="AS44" s="67">
        <v>14</v>
      </c>
      <c r="AT44" s="67">
        <v>14</v>
      </c>
      <c r="AU44" s="67">
        <v>30</v>
      </c>
      <c r="AV44" s="67">
        <v>32</v>
      </c>
      <c r="AW44" s="67">
        <v>36</v>
      </c>
      <c r="AX44" s="67">
        <v>27</v>
      </c>
      <c r="AY44" s="67"/>
      <c r="AZ44" s="67"/>
      <c r="BA44" s="67"/>
      <c r="BB44" s="67"/>
    </row>
    <row r="45" spans="1:54" ht="14.45" customHeight="1">
      <c r="A45" s="60">
        <v>15</v>
      </c>
      <c r="B45" s="44" t="s">
        <v>48</v>
      </c>
      <c r="C45" s="67"/>
      <c r="D45" s="67"/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1</v>
      </c>
      <c r="U45" s="67">
        <v>0</v>
      </c>
      <c r="V45" s="67">
        <v>0</v>
      </c>
      <c r="W45" s="67">
        <v>0</v>
      </c>
      <c r="X45" s="67">
        <v>1</v>
      </c>
      <c r="Y45" s="67">
        <v>1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  <c r="AW45" s="67">
        <v>0</v>
      </c>
      <c r="AX45" s="67">
        <v>0</v>
      </c>
      <c r="AY45" s="67"/>
      <c r="AZ45" s="67"/>
      <c r="BA45" s="67"/>
      <c r="BB45" s="67"/>
    </row>
    <row r="46" spans="1:54" s="59" customFormat="1" ht="26.45" customHeight="1">
      <c r="A46" s="57">
        <v>16</v>
      </c>
      <c r="B46" s="49" t="s">
        <v>27</v>
      </c>
      <c r="C46" s="58">
        <f t="shared" ref="C46:AH46" si="28">SUM(C47:C50)</f>
        <v>55</v>
      </c>
      <c r="D46" s="58">
        <f t="shared" si="28"/>
        <v>76</v>
      </c>
      <c r="E46" s="58">
        <f t="shared" si="28"/>
        <v>49</v>
      </c>
      <c r="F46" s="58">
        <f t="shared" si="28"/>
        <v>50</v>
      </c>
      <c r="G46" s="58">
        <f t="shared" si="28"/>
        <v>58</v>
      </c>
      <c r="H46" s="58">
        <f t="shared" si="28"/>
        <v>62</v>
      </c>
      <c r="I46" s="58">
        <f t="shared" si="28"/>
        <v>68</v>
      </c>
      <c r="J46" s="58">
        <f t="shared" si="28"/>
        <v>63</v>
      </c>
      <c r="K46" s="58">
        <f t="shared" si="28"/>
        <v>67</v>
      </c>
      <c r="L46" s="58">
        <f t="shared" si="28"/>
        <v>75</v>
      </c>
      <c r="M46" s="58">
        <f t="shared" si="28"/>
        <v>37</v>
      </c>
      <c r="N46" s="58">
        <f t="shared" si="28"/>
        <v>71</v>
      </c>
      <c r="O46" s="58">
        <f t="shared" si="28"/>
        <v>69</v>
      </c>
      <c r="P46" s="58">
        <f t="shared" si="28"/>
        <v>99</v>
      </c>
      <c r="Q46" s="58">
        <f t="shared" si="28"/>
        <v>54</v>
      </c>
      <c r="R46" s="58">
        <f t="shared" si="28"/>
        <v>43</v>
      </c>
      <c r="S46" s="58">
        <f t="shared" si="28"/>
        <v>65</v>
      </c>
      <c r="T46" s="58">
        <f t="shared" si="28"/>
        <v>70</v>
      </c>
      <c r="U46" s="58">
        <f t="shared" si="28"/>
        <v>76</v>
      </c>
      <c r="V46" s="58">
        <f t="shared" si="28"/>
        <v>73</v>
      </c>
      <c r="W46" s="58">
        <f t="shared" si="28"/>
        <v>71</v>
      </c>
      <c r="X46" s="58">
        <f t="shared" si="28"/>
        <v>61</v>
      </c>
      <c r="Y46" s="58">
        <f t="shared" si="28"/>
        <v>70</v>
      </c>
      <c r="Z46" s="58">
        <f t="shared" si="28"/>
        <v>80</v>
      </c>
      <c r="AA46" s="58">
        <f t="shared" si="28"/>
        <v>68</v>
      </c>
      <c r="AB46" s="58">
        <f t="shared" si="28"/>
        <v>76</v>
      </c>
      <c r="AC46" s="58">
        <f t="shared" si="28"/>
        <v>62</v>
      </c>
      <c r="AD46" s="58">
        <f t="shared" si="28"/>
        <v>52</v>
      </c>
      <c r="AE46" s="58">
        <f t="shared" si="28"/>
        <v>92</v>
      </c>
      <c r="AF46" s="58">
        <f t="shared" si="28"/>
        <v>66</v>
      </c>
      <c r="AG46" s="58">
        <f t="shared" si="28"/>
        <v>81</v>
      </c>
      <c r="AH46" s="58">
        <f t="shared" si="28"/>
        <v>98</v>
      </c>
      <c r="AI46" s="58">
        <f t="shared" ref="AI46:BB46" si="29">SUM(AI47:AI50)</f>
        <v>119</v>
      </c>
      <c r="AJ46" s="58">
        <f t="shared" si="29"/>
        <v>93</v>
      </c>
      <c r="AK46" s="58">
        <f t="shared" si="29"/>
        <v>109</v>
      </c>
      <c r="AL46" s="58">
        <f t="shared" si="29"/>
        <v>78</v>
      </c>
      <c r="AM46" s="58">
        <f t="shared" si="29"/>
        <v>112</v>
      </c>
      <c r="AN46" s="58">
        <f t="shared" si="29"/>
        <v>126</v>
      </c>
      <c r="AO46" s="58">
        <f t="shared" si="29"/>
        <v>116</v>
      </c>
      <c r="AP46" s="58">
        <f t="shared" si="29"/>
        <v>110</v>
      </c>
      <c r="AQ46" s="58">
        <f t="shared" si="29"/>
        <v>119</v>
      </c>
      <c r="AR46" s="58">
        <f t="shared" si="29"/>
        <v>112</v>
      </c>
      <c r="AS46" s="58">
        <f t="shared" si="29"/>
        <v>125</v>
      </c>
      <c r="AT46" s="58">
        <f t="shared" si="29"/>
        <v>61</v>
      </c>
      <c r="AU46" s="58">
        <f t="shared" si="29"/>
        <v>134</v>
      </c>
      <c r="AV46" s="58">
        <f t="shared" si="29"/>
        <v>139</v>
      </c>
      <c r="AW46" s="58">
        <f t="shared" si="29"/>
        <v>122</v>
      </c>
      <c r="AX46" s="58">
        <f t="shared" si="29"/>
        <v>117</v>
      </c>
      <c r="AY46" s="58">
        <f t="shared" si="29"/>
        <v>0</v>
      </c>
      <c r="AZ46" s="58">
        <f t="shared" si="29"/>
        <v>0</v>
      </c>
      <c r="BA46" s="58">
        <f t="shared" si="29"/>
        <v>0</v>
      </c>
      <c r="BB46" s="58">
        <f t="shared" si="29"/>
        <v>0</v>
      </c>
    </row>
    <row r="47" spans="1:54" s="43" customFormat="1" ht="14.45" customHeight="1">
      <c r="A47" s="55"/>
      <c r="B47" s="68" t="s">
        <v>4</v>
      </c>
      <c r="C47" s="56">
        <v>25</v>
      </c>
      <c r="D47" s="56">
        <v>0</v>
      </c>
      <c r="E47" s="56">
        <v>18</v>
      </c>
      <c r="F47" s="56">
        <v>15</v>
      </c>
      <c r="G47" s="56">
        <v>16</v>
      </c>
      <c r="H47" s="56">
        <v>22</v>
      </c>
      <c r="I47" s="56">
        <v>19</v>
      </c>
      <c r="J47" s="56">
        <v>18</v>
      </c>
      <c r="K47" s="56">
        <v>18</v>
      </c>
      <c r="L47" s="56">
        <v>19</v>
      </c>
      <c r="M47" s="56">
        <v>10</v>
      </c>
      <c r="N47" s="56">
        <v>19</v>
      </c>
      <c r="O47" s="56">
        <v>16</v>
      </c>
      <c r="P47" s="56">
        <v>28</v>
      </c>
      <c r="Q47" s="56">
        <v>14</v>
      </c>
      <c r="R47" s="56">
        <v>12</v>
      </c>
      <c r="S47" s="56">
        <v>20</v>
      </c>
      <c r="T47" s="56">
        <v>27</v>
      </c>
      <c r="U47" s="56">
        <v>24</v>
      </c>
      <c r="V47" s="56">
        <v>24</v>
      </c>
      <c r="W47" s="56">
        <v>23</v>
      </c>
      <c r="X47" s="56">
        <v>17</v>
      </c>
      <c r="Y47" s="56">
        <v>25</v>
      </c>
      <c r="Z47" s="56">
        <v>29</v>
      </c>
      <c r="AA47" s="56">
        <v>21</v>
      </c>
      <c r="AB47" s="56">
        <v>21</v>
      </c>
      <c r="AC47" s="56">
        <v>17</v>
      </c>
      <c r="AD47" s="56">
        <v>22</v>
      </c>
      <c r="AE47" s="56">
        <v>31</v>
      </c>
      <c r="AF47" s="56">
        <v>24</v>
      </c>
      <c r="AG47" s="56">
        <v>23</v>
      </c>
      <c r="AH47" s="56">
        <v>28</v>
      </c>
      <c r="AI47" s="56">
        <v>44</v>
      </c>
      <c r="AJ47" s="56">
        <v>35</v>
      </c>
      <c r="AK47" s="56">
        <v>33</v>
      </c>
      <c r="AL47" s="56">
        <v>20</v>
      </c>
      <c r="AM47" s="56">
        <v>41</v>
      </c>
      <c r="AN47" s="56">
        <v>38</v>
      </c>
      <c r="AO47" s="56">
        <v>42</v>
      </c>
      <c r="AP47" s="56">
        <v>38</v>
      </c>
      <c r="AQ47" s="56">
        <v>39</v>
      </c>
      <c r="AR47" s="56">
        <v>34</v>
      </c>
      <c r="AS47" s="56">
        <v>46</v>
      </c>
      <c r="AT47" s="56">
        <v>25</v>
      </c>
      <c r="AU47" s="56">
        <v>42</v>
      </c>
      <c r="AV47" s="56">
        <v>53</v>
      </c>
      <c r="AW47" s="56">
        <v>34</v>
      </c>
      <c r="AX47" s="56">
        <v>36</v>
      </c>
      <c r="AY47" s="56"/>
      <c r="AZ47" s="56"/>
      <c r="BA47" s="56"/>
      <c r="BB47" s="56"/>
    </row>
    <row r="48" spans="1:54" s="43" customFormat="1" ht="14.45" customHeight="1">
      <c r="A48" s="55"/>
      <c r="B48" s="68" t="s">
        <v>5</v>
      </c>
      <c r="C48" s="56"/>
      <c r="D48" s="56">
        <v>1</v>
      </c>
      <c r="E48" s="56">
        <v>13</v>
      </c>
      <c r="F48" s="56">
        <v>21</v>
      </c>
      <c r="G48" s="56">
        <v>18</v>
      </c>
      <c r="H48" s="56">
        <v>17</v>
      </c>
      <c r="I48" s="56">
        <v>24</v>
      </c>
      <c r="J48" s="56">
        <v>21</v>
      </c>
      <c r="K48" s="56">
        <v>25</v>
      </c>
      <c r="L48" s="56">
        <v>28</v>
      </c>
      <c r="M48" s="56">
        <v>15</v>
      </c>
      <c r="N48" s="56">
        <v>26</v>
      </c>
      <c r="O48" s="56">
        <v>17</v>
      </c>
      <c r="P48" s="56">
        <v>29</v>
      </c>
      <c r="Q48" s="56">
        <v>18</v>
      </c>
      <c r="R48" s="56">
        <v>13</v>
      </c>
      <c r="S48" s="56">
        <v>16</v>
      </c>
      <c r="T48" s="56">
        <v>21</v>
      </c>
      <c r="U48" s="56">
        <v>25</v>
      </c>
      <c r="V48" s="56">
        <v>22</v>
      </c>
      <c r="W48" s="56">
        <v>29</v>
      </c>
      <c r="X48" s="56">
        <v>19</v>
      </c>
      <c r="Y48" s="56">
        <v>22</v>
      </c>
      <c r="Z48" s="56">
        <v>25</v>
      </c>
      <c r="AA48" s="56">
        <v>18</v>
      </c>
      <c r="AB48" s="56">
        <v>23</v>
      </c>
      <c r="AC48" s="56">
        <v>27</v>
      </c>
      <c r="AD48" s="56">
        <v>10</v>
      </c>
      <c r="AE48" s="56">
        <v>33</v>
      </c>
      <c r="AF48" s="56">
        <v>21</v>
      </c>
      <c r="AG48" s="56">
        <v>30</v>
      </c>
      <c r="AH48" s="56">
        <v>39</v>
      </c>
      <c r="AI48" s="56">
        <v>36</v>
      </c>
      <c r="AJ48" s="56">
        <v>29</v>
      </c>
      <c r="AK48" s="56">
        <v>41</v>
      </c>
      <c r="AL48" s="56">
        <v>26</v>
      </c>
      <c r="AM48" s="56">
        <v>36</v>
      </c>
      <c r="AN48" s="56">
        <v>43</v>
      </c>
      <c r="AO48" s="56">
        <v>30</v>
      </c>
      <c r="AP48" s="56">
        <v>35</v>
      </c>
      <c r="AQ48" s="56">
        <v>46</v>
      </c>
      <c r="AR48" s="56">
        <v>40</v>
      </c>
      <c r="AS48" s="56">
        <v>41</v>
      </c>
      <c r="AT48" s="56">
        <v>16</v>
      </c>
      <c r="AU48" s="56">
        <v>39</v>
      </c>
      <c r="AV48" s="56">
        <v>40</v>
      </c>
      <c r="AW48" s="56">
        <v>37</v>
      </c>
      <c r="AX48" s="56">
        <v>40</v>
      </c>
      <c r="AY48" s="56"/>
      <c r="AZ48" s="56"/>
      <c r="BA48" s="56"/>
      <c r="BB48" s="56"/>
    </row>
    <row r="49" spans="1:54" s="43" customFormat="1" ht="14.45" customHeight="1">
      <c r="A49" s="55"/>
      <c r="B49" s="68" t="s">
        <v>6</v>
      </c>
      <c r="C49" s="56">
        <v>30</v>
      </c>
      <c r="D49" s="56">
        <v>75</v>
      </c>
      <c r="E49" s="56">
        <v>16</v>
      </c>
      <c r="F49" s="56">
        <v>14</v>
      </c>
      <c r="G49" s="56">
        <v>21</v>
      </c>
      <c r="H49" s="56">
        <v>23</v>
      </c>
      <c r="I49" s="56">
        <v>25</v>
      </c>
      <c r="J49" s="56">
        <v>18</v>
      </c>
      <c r="K49" s="56">
        <v>24</v>
      </c>
      <c r="L49" s="56">
        <v>27</v>
      </c>
      <c r="M49" s="56">
        <v>11</v>
      </c>
      <c r="N49" s="56">
        <v>25</v>
      </c>
      <c r="O49" s="56">
        <v>32</v>
      </c>
      <c r="P49" s="56">
        <v>41</v>
      </c>
      <c r="Q49" s="56">
        <v>20</v>
      </c>
      <c r="R49" s="56">
        <v>15</v>
      </c>
      <c r="S49" s="56">
        <v>28</v>
      </c>
      <c r="T49" s="56">
        <v>22</v>
      </c>
      <c r="U49" s="56">
        <v>26</v>
      </c>
      <c r="V49" s="56">
        <v>27</v>
      </c>
      <c r="W49" s="56">
        <v>19</v>
      </c>
      <c r="X49" s="56">
        <v>25</v>
      </c>
      <c r="Y49" s="56">
        <v>20</v>
      </c>
      <c r="Z49" s="56">
        <v>23</v>
      </c>
      <c r="AA49" s="56">
        <v>24</v>
      </c>
      <c r="AB49" s="56">
        <v>32</v>
      </c>
      <c r="AC49" s="56">
        <v>18</v>
      </c>
      <c r="AD49" s="56">
        <v>19</v>
      </c>
      <c r="AE49" s="56">
        <v>26</v>
      </c>
      <c r="AF49" s="56">
        <v>20</v>
      </c>
      <c r="AG49" s="56">
        <v>27</v>
      </c>
      <c r="AH49" s="56">
        <v>28</v>
      </c>
      <c r="AI49" s="56">
        <v>39</v>
      </c>
      <c r="AJ49" s="56">
        <v>29</v>
      </c>
      <c r="AK49" s="56">
        <v>34</v>
      </c>
      <c r="AL49" s="56">
        <v>30</v>
      </c>
      <c r="AM49" s="56">
        <v>35</v>
      </c>
      <c r="AN49" s="56">
        <v>44</v>
      </c>
      <c r="AO49" s="56">
        <v>43</v>
      </c>
      <c r="AP49" s="56">
        <v>35</v>
      </c>
      <c r="AQ49" s="56">
        <v>34</v>
      </c>
      <c r="AR49" s="56">
        <v>38</v>
      </c>
      <c r="AS49" s="56">
        <v>38</v>
      </c>
      <c r="AT49" s="56">
        <v>20</v>
      </c>
      <c r="AU49" s="56">
        <v>53</v>
      </c>
      <c r="AV49" s="56">
        <v>46</v>
      </c>
      <c r="AW49" s="56">
        <v>51</v>
      </c>
      <c r="AX49" s="56">
        <v>41</v>
      </c>
      <c r="AY49" s="56"/>
      <c r="AZ49" s="56"/>
      <c r="BA49" s="56"/>
      <c r="BB49" s="56"/>
    </row>
    <row r="50" spans="1:54" s="43" customFormat="1" ht="14.45" customHeight="1">
      <c r="A50" s="55"/>
      <c r="B50" s="68" t="s">
        <v>8</v>
      </c>
      <c r="C50" s="56"/>
      <c r="D50" s="56">
        <v>0</v>
      </c>
      <c r="E50" s="56">
        <v>2</v>
      </c>
      <c r="F50" s="56">
        <v>0</v>
      </c>
      <c r="G50" s="56">
        <v>3</v>
      </c>
      <c r="H50" s="56">
        <v>0</v>
      </c>
      <c r="I50" s="56">
        <v>0</v>
      </c>
      <c r="J50" s="56">
        <v>6</v>
      </c>
      <c r="K50" s="56">
        <v>0</v>
      </c>
      <c r="L50" s="56">
        <v>1</v>
      </c>
      <c r="M50" s="56">
        <v>1</v>
      </c>
      <c r="N50" s="56">
        <v>1</v>
      </c>
      <c r="O50" s="56">
        <v>4</v>
      </c>
      <c r="P50" s="56">
        <v>1</v>
      </c>
      <c r="Q50" s="56">
        <v>2</v>
      </c>
      <c r="R50" s="56">
        <v>3</v>
      </c>
      <c r="S50" s="56">
        <v>1</v>
      </c>
      <c r="T50" s="56">
        <v>0</v>
      </c>
      <c r="U50" s="56">
        <v>1</v>
      </c>
      <c r="V50" s="56">
        <v>0</v>
      </c>
      <c r="W50" s="56">
        <v>0</v>
      </c>
      <c r="X50" s="56">
        <v>0</v>
      </c>
      <c r="Y50" s="56">
        <v>3</v>
      </c>
      <c r="Z50" s="56">
        <v>3</v>
      </c>
      <c r="AA50" s="56">
        <v>5</v>
      </c>
      <c r="AB50" s="56">
        <v>0</v>
      </c>
      <c r="AC50" s="56">
        <v>0</v>
      </c>
      <c r="AD50" s="56">
        <v>1</v>
      </c>
      <c r="AE50" s="56">
        <v>2</v>
      </c>
      <c r="AF50" s="56">
        <v>1</v>
      </c>
      <c r="AG50" s="56">
        <v>1</v>
      </c>
      <c r="AH50" s="56">
        <v>3</v>
      </c>
      <c r="AI50" s="56">
        <v>0</v>
      </c>
      <c r="AJ50" s="56">
        <v>0</v>
      </c>
      <c r="AK50" s="56">
        <v>1</v>
      </c>
      <c r="AL50" s="56">
        <v>2</v>
      </c>
      <c r="AM50" s="56">
        <v>0</v>
      </c>
      <c r="AN50" s="56">
        <v>1</v>
      </c>
      <c r="AO50" s="56">
        <v>1</v>
      </c>
      <c r="AP50" s="56">
        <v>2</v>
      </c>
      <c r="AQ50" s="56">
        <v>0</v>
      </c>
      <c r="AR50" s="56">
        <v>0</v>
      </c>
      <c r="AS50" s="56">
        <v>0</v>
      </c>
      <c r="AT50" s="56">
        <v>0</v>
      </c>
      <c r="AU50" s="56">
        <v>0</v>
      </c>
      <c r="AV50" s="56">
        <v>0</v>
      </c>
      <c r="AW50" s="56">
        <v>0</v>
      </c>
      <c r="AX50" s="56">
        <v>0</v>
      </c>
      <c r="AY50" s="56"/>
      <c r="AZ50" s="56"/>
      <c r="BA50" s="56"/>
      <c r="BB50" s="56"/>
    </row>
    <row r="51" spans="1:54" s="59" customFormat="1" ht="14.45" customHeight="1">
      <c r="A51" s="57">
        <v>17</v>
      </c>
      <c r="B51" s="49" t="s">
        <v>49</v>
      </c>
      <c r="C51" s="58">
        <f t="shared" ref="C51:AH51" si="30">SUM(C52:C53)</f>
        <v>4</v>
      </c>
      <c r="D51" s="58">
        <f t="shared" si="30"/>
        <v>4</v>
      </c>
      <c r="E51" s="58">
        <f t="shared" si="30"/>
        <v>5</v>
      </c>
      <c r="F51" s="58">
        <f t="shared" si="30"/>
        <v>7</v>
      </c>
      <c r="G51" s="58">
        <f t="shared" si="30"/>
        <v>2</v>
      </c>
      <c r="H51" s="58">
        <f t="shared" si="30"/>
        <v>5</v>
      </c>
      <c r="I51" s="58">
        <f t="shared" si="30"/>
        <v>10</v>
      </c>
      <c r="J51" s="58">
        <f t="shared" si="30"/>
        <v>4</v>
      </c>
      <c r="K51" s="58">
        <f t="shared" si="30"/>
        <v>9</v>
      </c>
      <c r="L51" s="58">
        <f t="shared" si="30"/>
        <v>3</v>
      </c>
      <c r="M51" s="58">
        <f t="shared" si="30"/>
        <v>4</v>
      </c>
      <c r="N51" s="58">
        <f t="shared" si="30"/>
        <v>7</v>
      </c>
      <c r="O51" s="58">
        <f t="shared" si="30"/>
        <v>9</v>
      </c>
      <c r="P51" s="58">
        <f t="shared" si="30"/>
        <v>4</v>
      </c>
      <c r="Q51" s="58">
        <f t="shared" si="30"/>
        <v>8</v>
      </c>
      <c r="R51" s="58">
        <f t="shared" si="30"/>
        <v>7</v>
      </c>
      <c r="S51" s="58">
        <f t="shared" si="30"/>
        <v>7</v>
      </c>
      <c r="T51" s="58">
        <f t="shared" si="30"/>
        <v>9</v>
      </c>
      <c r="U51" s="58">
        <f t="shared" si="30"/>
        <v>2</v>
      </c>
      <c r="V51" s="58">
        <f t="shared" si="30"/>
        <v>9</v>
      </c>
      <c r="W51" s="58">
        <f t="shared" si="30"/>
        <v>4</v>
      </c>
      <c r="X51" s="58">
        <f t="shared" si="30"/>
        <v>5</v>
      </c>
      <c r="Y51" s="58">
        <f t="shared" si="30"/>
        <v>6</v>
      </c>
      <c r="Z51" s="58">
        <f t="shared" si="30"/>
        <v>7</v>
      </c>
      <c r="AA51" s="58">
        <f t="shared" si="30"/>
        <v>7</v>
      </c>
      <c r="AB51" s="58">
        <f t="shared" si="30"/>
        <v>5</v>
      </c>
      <c r="AC51" s="58">
        <f t="shared" si="30"/>
        <v>9</v>
      </c>
      <c r="AD51" s="58">
        <f t="shared" si="30"/>
        <v>5</v>
      </c>
      <c r="AE51" s="58">
        <f t="shared" si="30"/>
        <v>6</v>
      </c>
      <c r="AF51" s="58">
        <f t="shared" si="30"/>
        <v>11</v>
      </c>
      <c r="AG51" s="58">
        <f t="shared" si="30"/>
        <v>7</v>
      </c>
      <c r="AH51" s="58">
        <f t="shared" si="30"/>
        <v>4</v>
      </c>
      <c r="AI51" s="58">
        <f t="shared" ref="AI51:BB51" si="31">SUM(AI52:AI53)</f>
        <v>4</v>
      </c>
      <c r="AJ51" s="58">
        <f t="shared" si="31"/>
        <v>9</v>
      </c>
      <c r="AK51" s="58">
        <f t="shared" si="31"/>
        <v>18</v>
      </c>
      <c r="AL51" s="58">
        <f t="shared" si="31"/>
        <v>11</v>
      </c>
      <c r="AM51" s="58">
        <f t="shared" si="31"/>
        <v>18</v>
      </c>
      <c r="AN51" s="58">
        <f t="shared" si="31"/>
        <v>10</v>
      </c>
      <c r="AO51" s="58">
        <f t="shared" si="31"/>
        <v>5</v>
      </c>
      <c r="AP51" s="58">
        <f t="shared" si="31"/>
        <v>3</v>
      </c>
      <c r="AQ51" s="58">
        <f t="shared" si="31"/>
        <v>3</v>
      </c>
      <c r="AR51" s="58">
        <f t="shared" si="31"/>
        <v>7</v>
      </c>
      <c r="AS51" s="58">
        <f t="shared" si="31"/>
        <v>9</v>
      </c>
      <c r="AT51" s="58">
        <f t="shared" si="31"/>
        <v>1</v>
      </c>
      <c r="AU51" s="58">
        <f t="shared" si="31"/>
        <v>2</v>
      </c>
      <c r="AV51" s="58">
        <f t="shared" si="31"/>
        <v>10</v>
      </c>
      <c r="AW51" s="58">
        <f t="shared" si="31"/>
        <v>9</v>
      </c>
      <c r="AX51" s="58">
        <f t="shared" si="31"/>
        <v>11</v>
      </c>
      <c r="AY51" s="58">
        <f t="shared" si="31"/>
        <v>0</v>
      </c>
      <c r="AZ51" s="58">
        <f t="shared" si="31"/>
        <v>0</v>
      </c>
      <c r="BA51" s="58">
        <f t="shared" si="31"/>
        <v>0</v>
      </c>
      <c r="BB51" s="58">
        <f t="shared" si="31"/>
        <v>0</v>
      </c>
    </row>
    <row r="52" spans="1:54" s="43" customFormat="1" ht="14.45" customHeight="1">
      <c r="A52" s="55"/>
      <c r="B52" s="69" t="s">
        <v>9</v>
      </c>
      <c r="C52" s="56">
        <v>4</v>
      </c>
      <c r="D52" s="56">
        <v>4</v>
      </c>
      <c r="E52" s="56">
        <v>5</v>
      </c>
      <c r="F52" s="56">
        <v>7</v>
      </c>
      <c r="G52" s="56">
        <v>2</v>
      </c>
      <c r="H52" s="56">
        <v>5</v>
      </c>
      <c r="I52" s="56">
        <v>10</v>
      </c>
      <c r="J52" s="56">
        <v>4</v>
      </c>
      <c r="K52" s="56">
        <v>9</v>
      </c>
      <c r="L52" s="56">
        <v>3</v>
      </c>
      <c r="M52" s="56">
        <v>4</v>
      </c>
      <c r="N52" s="56">
        <v>7</v>
      </c>
      <c r="O52" s="56">
        <v>9</v>
      </c>
      <c r="P52" s="56">
        <v>4</v>
      </c>
      <c r="Q52" s="56">
        <v>8</v>
      </c>
      <c r="R52" s="56">
        <v>7</v>
      </c>
      <c r="S52" s="56">
        <v>7</v>
      </c>
      <c r="T52" s="56">
        <v>9</v>
      </c>
      <c r="U52" s="56">
        <v>2</v>
      </c>
      <c r="V52" s="56">
        <v>9</v>
      </c>
      <c r="W52" s="56">
        <v>4</v>
      </c>
      <c r="X52" s="56">
        <v>5</v>
      </c>
      <c r="Y52" s="56">
        <v>6</v>
      </c>
      <c r="Z52" s="56">
        <v>7</v>
      </c>
      <c r="AA52" s="56">
        <v>7</v>
      </c>
      <c r="AB52" s="56">
        <v>5</v>
      </c>
      <c r="AC52" s="56">
        <v>9</v>
      </c>
      <c r="AD52" s="56">
        <v>5</v>
      </c>
      <c r="AE52" s="56">
        <v>6</v>
      </c>
      <c r="AF52" s="56">
        <v>11</v>
      </c>
      <c r="AG52" s="56">
        <v>7</v>
      </c>
      <c r="AH52" s="56">
        <v>4</v>
      </c>
      <c r="AI52" s="56">
        <v>4</v>
      </c>
      <c r="AJ52" s="56">
        <v>9</v>
      </c>
      <c r="AK52" s="56">
        <v>18</v>
      </c>
      <c r="AL52" s="56">
        <v>11</v>
      </c>
      <c r="AM52" s="56">
        <v>18</v>
      </c>
      <c r="AN52" s="56">
        <v>10</v>
      </c>
      <c r="AO52" s="56">
        <v>5</v>
      </c>
      <c r="AP52" s="56">
        <v>3</v>
      </c>
      <c r="AQ52" s="56">
        <v>3</v>
      </c>
      <c r="AR52" s="56">
        <v>7</v>
      </c>
      <c r="AS52" s="56">
        <v>9</v>
      </c>
      <c r="AT52" s="56">
        <v>1</v>
      </c>
      <c r="AU52" s="56">
        <v>2</v>
      </c>
      <c r="AV52" s="56">
        <v>10</v>
      </c>
      <c r="AW52" s="56">
        <v>9</v>
      </c>
      <c r="AX52" s="56">
        <v>11</v>
      </c>
      <c r="AY52" s="56"/>
      <c r="AZ52" s="56"/>
      <c r="BA52" s="56"/>
      <c r="BB52" s="56"/>
    </row>
    <row r="53" spans="1:54" ht="14.45" hidden="1" customHeight="1">
      <c r="A53" s="55"/>
      <c r="B53" s="70" t="s">
        <v>10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</row>
    <row r="54" spans="1:54" ht="15" customHeight="1">
      <c r="A54" s="209" t="s">
        <v>50</v>
      </c>
      <c r="B54" s="209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</row>
    <row r="55" spans="1:54" s="43" customFormat="1" ht="14.45" customHeight="1">
      <c r="A55" s="55">
        <v>1</v>
      </c>
      <c r="B55" s="44" t="s">
        <v>36</v>
      </c>
      <c r="C55" s="56">
        <v>31</v>
      </c>
      <c r="D55" s="56">
        <v>32</v>
      </c>
      <c r="E55" s="56">
        <v>31</v>
      </c>
      <c r="F55" s="56">
        <v>32</v>
      </c>
      <c r="G55" s="56">
        <v>30</v>
      </c>
      <c r="H55" s="56">
        <v>27</v>
      </c>
      <c r="I55" s="56">
        <v>31</v>
      </c>
      <c r="J55" s="56">
        <v>31</v>
      </c>
      <c r="K55" s="56">
        <v>31</v>
      </c>
      <c r="L55" s="56">
        <v>28</v>
      </c>
      <c r="M55" s="56">
        <v>32</v>
      </c>
      <c r="N55" s="56">
        <v>42</v>
      </c>
      <c r="O55" s="56">
        <v>39</v>
      </c>
      <c r="P55" s="56">
        <v>35</v>
      </c>
      <c r="Q55" s="56">
        <v>33</v>
      </c>
      <c r="R55" s="56">
        <v>33</v>
      </c>
      <c r="S55" s="56">
        <v>29</v>
      </c>
      <c r="T55" s="56">
        <v>29</v>
      </c>
      <c r="U55" s="56">
        <v>32</v>
      </c>
      <c r="V55" s="56">
        <v>37</v>
      </c>
      <c r="W55" s="56">
        <v>36</v>
      </c>
      <c r="X55" s="56">
        <v>41</v>
      </c>
      <c r="Y55" s="56">
        <v>44</v>
      </c>
      <c r="Z55" s="56">
        <v>45</v>
      </c>
      <c r="AA55" s="56">
        <v>47</v>
      </c>
      <c r="AB55" s="56">
        <v>47</v>
      </c>
      <c r="AC55" s="56">
        <v>43</v>
      </c>
      <c r="AD55" s="56">
        <v>39</v>
      </c>
      <c r="AE55" s="56">
        <v>38</v>
      </c>
      <c r="AF55" s="56">
        <v>50</v>
      </c>
      <c r="AG55" s="56">
        <v>74</v>
      </c>
      <c r="AH55" s="56">
        <v>72</v>
      </c>
      <c r="AI55" s="56">
        <v>72</v>
      </c>
      <c r="AJ55" s="56">
        <v>99</v>
      </c>
      <c r="AK55" s="56">
        <v>100</v>
      </c>
      <c r="AL55" s="56">
        <v>84</v>
      </c>
      <c r="AM55" s="56">
        <v>76</v>
      </c>
      <c r="AN55" s="56">
        <v>73</v>
      </c>
      <c r="AO55" s="56">
        <v>82</v>
      </c>
      <c r="AP55" s="56">
        <v>74</v>
      </c>
      <c r="AQ55" s="56">
        <v>67</v>
      </c>
      <c r="AR55" s="56">
        <v>56</v>
      </c>
      <c r="AS55" s="56">
        <v>59</v>
      </c>
      <c r="AT55" s="56">
        <v>63</v>
      </c>
      <c r="AU55" s="56">
        <v>55</v>
      </c>
      <c r="AV55" s="56">
        <v>47</v>
      </c>
      <c r="AW55" s="56">
        <v>47</v>
      </c>
      <c r="AX55" s="56">
        <v>44</v>
      </c>
      <c r="AY55" s="56"/>
      <c r="AZ55" s="56"/>
      <c r="BA55" s="56"/>
      <c r="BB55" s="56"/>
    </row>
    <row r="56" spans="1:54" s="43" customFormat="1" ht="14.45" customHeight="1">
      <c r="A56" s="55">
        <v>2</v>
      </c>
      <c r="B56" s="44" t="s">
        <v>37</v>
      </c>
      <c r="C56" s="56">
        <v>8</v>
      </c>
      <c r="D56" s="56">
        <v>7</v>
      </c>
      <c r="E56" s="56">
        <v>4</v>
      </c>
      <c r="F56" s="56">
        <v>5</v>
      </c>
      <c r="G56" s="56">
        <v>2</v>
      </c>
      <c r="H56" s="56">
        <v>8</v>
      </c>
      <c r="I56" s="56">
        <v>7</v>
      </c>
      <c r="J56" s="56">
        <v>5</v>
      </c>
      <c r="K56" s="56">
        <v>5</v>
      </c>
      <c r="L56" s="56">
        <v>8</v>
      </c>
      <c r="M56" s="56">
        <v>14</v>
      </c>
      <c r="N56" s="56">
        <v>10</v>
      </c>
      <c r="O56" s="56">
        <v>14</v>
      </c>
      <c r="P56" s="56">
        <v>7</v>
      </c>
      <c r="Q56" s="56">
        <v>7</v>
      </c>
      <c r="R56" s="56">
        <v>3</v>
      </c>
      <c r="S56" s="56">
        <v>4</v>
      </c>
      <c r="T56" s="56">
        <v>4</v>
      </c>
      <c r="U56" s="56">
        <v>7</v>
      </c>
      <c r="V56" s="56">
        <v>2</v>
      </c>
      <c r="W56" s="56">
        <v>10</v>
      </c>
      <c r="X56" s="56">
        <v>16</v>
      </c>
      <c r="Y56" s="56">
        <v>7</v>
      </c>
      <c r="Z56" s="56">
        <v>9</v>
      </c>
      <c r="AA56" s="56">
        <v>9</v>
      </c>
      <c r="AB56" s="56">
        <v>12</v>
      </c>
      <c r="AC56" s="56">
        <v>7</v>
      </c>
      <c r="AD56" s="56">
        <v>2</v>
      </c>
      <c r="AE56" s="56">
        <v>23</v>
      </c>
      <c r="AF56" s="56">
        <v>41</v>
      </c>
      <c r="AG56" s="56">
        <v>32</v>
      </c>
      <c r="AH56" s="56">
        <v>16</v>
      </c>
      <c r="AI56" s="56">
        <v>39</v>
      </c>
      <c r="AJ56" s="56">
        <v>4</v>
      </c>
      <c r="AK56" s="56">
        <v>11</v>
      </c>
      <c r="AL56" s="56">
        <v>6</v>
      </c>
      <c r="AM56" s="56">
        <v>4</v>
      </c>
      <c r="AN56" s="56">
        <v>18</v>
      </c>
      <c r="AO56" s="56">
        <v>6</v>
      </c>
      <c r="AP56" s="56">
        <v>7</v>
      </c>
      <c r="AQ56" s="56">
        <v>4</v>
      </c>
      <c r="AR56" s="56">
        <v>6</v>
      </c>
      <c r="AS56" s="56">
        <v>6</v>
      </c>
      <c r="AT56" s="56">
        <v>0</v>
      </c>
      <c r="AU56" s="56">
        <v>2</v>
      </c>
      <c r="AV56" s="56">
        <v>3</v>
      </c>
      <c r="AW56" s="56">
        <v>2</v>
      </c>
      <c r="AX56" s="56">
        <v>4</v>
      </c>
      <c r="AY56" s="56"/>
      <c r="AZ56" s="56"/>
      <c r="BA56" s="56"/>
      <c r="BB56" s="56"/>
    </row>
    <row r="57" spans="1:54" s="43" customFormat="1" ht="14.45" customHeight="1">
      <c r="A57" s="55">
        <v>3</v>
      </c>
      <c r="B57" s="44" t="s">
        <v>38</v>
      </c>
      <c r="C57" s="56">
        <v>0</v>
      </c>
      <c r="D57" s="56">
        <v>0</v>
      </c>
      <c r="E57" s="56">
        <v>2</v>
      </c>
      <c r="F57" s="56">
        <v>0</v>
      </c>
      <c r="G57" s="56">
        <v>1</v>
      </c>
      <c r="H57" s="56">
        <v>2</v>
      </c>
      <c r="I57" s="56">
        <v>0</v>
      </c>
      <c r="J57" s="56">
        <v>0</v>
      </c>
      <c r="K57" s="56">
        <v>0</v>
      </c>
      <c r="L57" s="56">
        <v>1</v>
      </c>
      <c r="M57" s="56">
        <v>0</v>
      </c>
      <c r="N57" s="56">
        <v>0</v>
      </c>
      <c r="O57" s="56">
        <v>1</v>
      </c>
      <c r="P57" s="56">
        <v>1</v>
      </c>
      <c r="Q57" s="56">
        <v>0</v>
      </c>
      <c r="R57" s="56">
        <v>0</v>
      </c>
      <c r="S57" s="56">
        <v>0</v>
      </c>
      <c r="T57" s="56">
        <v>0</v>
      </c>
      <c r="U57" s="56">
        <v>0</v>
      </c>
      <c r="V57" s="56">
        <v>1</v>
      </c>
      <c r="W57" s="56">
        <v>0</v>
      </c>
      <c r="X57" s="56">
        <v>1</v>
      </c>
      <c r="Y57" s="56">
        <v>0</v>
      </c>
      <c r="Z57" s="56">
        <v>0</v>
      </c>
      <c r="AA57" s="56">
        <v>0</v>
      </c>
      <c r="AB57" s="56">
        <v>0</v>
      </c>
      <c r="AC57" s="56">
        <v>0</v>
      </c>
      <c r="AD57" s="56">
        <v>0</v>
      </c>
      <c r="AE57" s="56">
        <v>1</v>
      </c>
      <c r="AF57" s="56">
        <v>1</v>
      </c>
      <c r="AG57" s="56">
        <v>1</v>
      </c>
      <c r="AH57" s="56">
        <v>0</v>
      </c>
      <c r="AI57" s="56">
        <v>0</v>
      </c>
      <c r="AJ57" s="56">
        <v>0</v>
      </c>
      <c r="AK57" s="56">
        <v>3</v>
      </c>
      <c r="AL57" s="56">
        <v>0</v>
      </c>
      <c r="AM57" s="56">
        <v>0</v>
      </c>
      <c r="AN57" s="56">
        <v>0</v>
      </c>
      <c r="AO57" s="56">
        <v>0</v>
      </c>
      <c r="AP57" s="56">
        <v>0</v>
      </c>
      <c r="AQ57" s="56">
        <v>2</v>
      </c>
      <c r="AR57" s="56">
        <v>1</v>
      </c>
      <c r="AS57" s="56">
        <v>1</v>
      </c>
      <c r="AT57" s="56">
        <v>0</v>
      </c>
      <c r="AU57" s="56">
        <v>1</v>
      </c>
      <c r="AV57" s="56">
        <v>0</v>
      </c>
      <c r="AW57" s="56">
        <v>0</v>
      </c>
      <c r="AX57" s="56">
        <v>1</v>
      </c>
      <c r="AY57" s="56"/>
      <c r="AZ57" s="56"/>
      <c r="BA57" s="56"/>
      <c r="BB57" s="56"/>
    </row>
    <row r="58" spans="1:54" s="43" customFormat="1" ht="14.45" customHeight="1">
      <c r="A58" s="55">
        <v>4</v>
      </c>
      <c r="B58" s="44" t="s">
        <v>39</v>
      </c>
      <c r="C58" s="56">
        <v>7</v>
      </c>
      <c r="D58" s="56">
        <v>8</v>
      </c>
      <c r="E58" s="56">
        <v>5</v>
      </c>
      <c r="F58" s="56">
        <v>7</v>
      </c>
      <c r="G58" s="56">
        <v>6</v>
      </c>
      <c r="H58" s="56">
        <v>6</v>
      </c>
      <c r="I58" s="56">
        <v>9</v>
      </c>
      <c r="J58" s="56">
        <v>5</v>
      </c>
      <c r="K58" s="56">
        <v>8</v>
      </c>
      <c r="L58" s="56">
        <v>5</v>
      </c>
      <c r="M58" s="56">
        <v>4</v>
      </c>
      <c r="N58" s="56">
        <v>13</v>
      </c>
      <c r="O58" s="56">
        <v>19</v>
      </c>
      <c r="P58" s="56">
        <v>10</v>
      </c>
      <c r="Q58" s="56">
        <v>7</v>
      </c>
      <c r="R58" s="56">
        <v>7</v>
      </c>
      <c r="S58" s="56">
        <v>4</v>
      </c>
      <c r="T58" s="56">
        <v>1</v>
      </c>
      <c r="U58" s="56">
        <v>2</v>
      </c>
      <c r="V58" s="56">
        <v>4</v>
      </c>
      <c r="W58" s="56">
        <v>5</v>
      </c>
      <c r="X58" s="56">
        <v>14</v>
      </c>
      <c r="Y58" s="56">
        <v>6</v>
      </c>
      <c r="Z58" s="56">
        <v>7</v>
      </c>
      <c r="AA58" s="56">
        <v>8</v>
      </c>
      <c r="AB58" s="56">
        <v>16</v>
      </c>
      <c r="AC58" s="56">
        <v>11</v>
      </c>
      <c r="AD58" s="56">
        <v>3</v>
      </c>
      <c r="AE58" s="56">
        <v>12</v>
      </c>
      <c r="AF58" s="56">
        <v>18</v>
      </c>
      <c r="AG58" s="56">
        <v>35</v>
      </c>
      <c r="AH58" s="56">
        <v>16</v>
      </c>
      <c r="AI58" s="56">
        <v>12</v>
      </c>
      <c r="AJ58" s="56">
        <v>3</v>
      </c>
      <c r="AK58" s="56">
        <v>30</v>
      </c>
      <c r="AL58" s="56">
        <v>14</v>
      </c>
      <c r="AM58" s="56">
        <v>7</v>
      </c>
      <c r="AN58" s="56">
        <v>9</v>
      </c>
      <c r="AO58" s="56">
        <v>14</v>
      </c>
      <c r="AP58" s="56">
        <v>14</v>
      </c>
      <c r="AQ58" s="56">
        <v>18</v>
      </c>
      <c r="AR58" s="56">
        <v>4</v>
      </c>
      <c r="AS58" s="56">
        <v>3</v>
      </c>
      <c r="AT58" s="56">
        <v>8</v>
      </c>
      <c r="AU58" s="56">
        <v>11</v>
      </c>
      <c r="AV58" s="56">
        <v>3</v>
      </c>
      <c r="AW58" s="56">
        <v>5</v>
      </c>
      <c r="AX58" s="56">
        <v>10</v>
      </c>
      <c r="AY58" s="56"/>
      <c r="AZ58" s="56"/>
      <c r="BA58" s="56"/>
      <c r="BB58" s="56"/>
    </row>
    <row r="59" spans="1:54" s="59" customFormat="1" ht="14.45" customHeight="1">
      <c r="A59" s="57">
        <v>5</v>
      </c>
      <c r="B59" s="49" t="s">
        <v>40</v>
      </c>
      <c r="C59" s="58">
        <f t="shared" ref="C59:AH59" si="32">C60+C61</f>
        <v>32</v>
      </c>
      <c r="D59" s="58">
        <f t="shared" si="32"/>
        <v>31</v>
      </c>
      <c r="E59" s="58">
        <f t="shared" si="32"/>
        <v>32</v>
      </c>
      <c r="F59" s="58">
        <f t="shared" si="32"/>
        <v>30</v>
      </c>
      <c r="G59" s="58">
        <f t="shared" si="32"/>
        <v>27</v>
      </c>
      <c r="H59" s="58">
        <f t="shared" si="32"/>
        <v>31</v>
      </c>
      <c r="I59" s="58">
        <f t="shared" si="32"/>
        <v>31</v>
      </c>
      <c r="J59" s="58">
        <f t="shared" si="32"/>
        <v>31</v>
      </c>
      <c r="K59" s="58">
        <f t="shared" si="32"/>
        <v>28</v>
      </c>
      <c r="L59" s="58">
        <f t="shared" si="32"/>
        <v>32</v>
      </c>
      <c r="M59" s="58">
        <f t="shared" si="32"/>
        <v>42</v>
      </c>
      <c r="N59" s="58">
        <f t="shared" si="32"/>
        <v>39</v>
      </c>
      <c r="O59" s="58">
        <f t="shared" si="32"/>
        <v>35</v>
      </c>
      <c r="P59" s="58">
        <f t="shared" si="32"/>
        <v>33</v>
      </c>
      <c r="Q59" s="58">
        <f t="shared" si="32"/>
        <v>33</v>
      </c>
      <c r="R59" s="58">
        <f t="shared" si="32"/>
        <v>29</v>
      </c>
      <c r="S59" s="58">
        <f t="shared" si="32"/>
        <v>29</v>
      </c>
      <c r="T59" s="58">
        <f t="shared" si="32"/>
        <v>32</v>
      </c>
      <c r="U59" s="58">
        <f t="shared" si="32"/>
        <v>37</v>
      </c>
      <c r="V59" s="58">
        <f t="shared" si="32"/>
        <v>36</v>
      </c>
      <c r="W59" s="58">
        <f t="shared" si="32"/>
        <v>41</v>
      </c>
      <c r="X59" s="58">
        <f t="shared" si="32"/>
        <v>44</v>
      </c>
      <c r="Y59" s="58">
        <f t="shared" si="32"/>
        <v>45</v>
      </c>
      <c r="Z59" s="58">
        <f t="shared" si="32"/>
        <v>47</v>
      </c>
      <c r="AA59" s="58">
        <f t="shared" si="32"/>
        <v>47</v>
      </c>
      <c r="AB59" s="58">
        <f t="shared" si="32"/>
        <v>43</v>
      </c>
      <c r="AC59" s="58">
        <f t="shared" si="32"/>
        <v>39</v>
      </c>
      <c r="AD59" s="58">
        <f t="shared" si="32"/>
        <v>38</v>
      </c>
      <c r="AE59" s="58">
        <f t="shared" si="32"/>
        <v>50</v>
      </c>
      <c r="AF59" s="58">
        <f t="shared" si="32"/>
        <v>74</v>
      </c>
      <c r="AG59" s="58">
        <f t="shared" si="32"/>
        <v>72</v>
      </c>
      <c r="AH59" s="58">
        <f t="shared" si="32"/>
        <v>72</v>
      </c>
      <c r="AI59" s="58">
        <f t="shared" ref="AI59:BB59" si="33">AI60+AI61</f>
        <v>99</v>
      </c>
      <c r="AJ59" s="58">
        <f t="shared" si="33"/>
        <v>100</v>
      </c>
      <c r="AK59" s="58">
        <f t="shared" si="33"/>
        <v>84</v>
      </c>
      <c r="AL59" s="58">
        <f t="shared" si="33"/>
        <v>76</v>
      </c>
      <c r="AM59" s="58">
        <f t="shared" si="33"/>
        <v>73</v>
      </c>
      <c r="AN59" s="58">
        <f t="shared" si="33"/>
        <v>82</v>
      </c>
      <c r="AO59" s="58">
        <f t="shared" si="33"/>
        <v>74</v>
      </c>
      <c r="AP59" s="58">
        <f t="shared" si="33"/>
        <v>67</v>
      </c>
      <c r="AQ59" s="58">
        <f t="shared" si="33"/>
        <v>56</v>
      </c>
      <c r="AR59" s="58">
        <f t="shared" si="33"/>
        <v>59</v>
      </c>
      <c r="AS59" s="58">
        <f t="shared" si="33"/>
        <v>63</v>
      </c>
      <c r="AT59" s="58">
        <f t="shared" si="33"/>
        <v>55</v>
      </c>
      <c r="AU59" s="58">
        <f t="shared" si="33"/>
        <v>47</v>
      </c>
      <c r="AV59" s="58">
        <f t="shared" si="33"/>
        <v>47</v>
      </c>
      <c r="AW59" s="58">
        <f t="shared" si="33"/>
        <v>44</v>
      </c>
      <c r="AX59" s="58">
        <f t="shared" si="33"/>
        <v>39</v>
      </c>
      <c r="AY59" s="58">
        <f t="shared" si="33"/>
        <v>0</v>
      </c>
      <c r="AZ59" s="58">
        <f t="shared" si="33"/>
        <v>0</v>
      </c>
      <c r="BA59" s="58">
        <f t="shared" si="33"/>
        <v>0</v>
      </c>
      <c r="BB59" s="58">
        <f t="shared" si="33"/>
        <v>0</v>
      </c>
    </row>
    <row r="60" spans="1:54" s="43" customFormat="1" ht="14.45" customHeight="1">
      <c r="A60" s="55">
        <v>6</v>
      </c>
      <c r="B60" s="44" t="s">
        <v>41</v>
      </c>
      <c r="C60" s="56">
        <v>29</v>
      </c>
      <c r="D60" s="56">
        <v>28</v>
      </c>
      <c r="E60" s="56">
        <v>29</v>
      </c>
      <c r="F60" s="56">
        <v>27</v>
      </c>
      <c r="G60" s="56">
        <v>22</v>
      </c>
      <c r="H60" s="56">
        <v>25</v>
      </c>
      <c r="I60" s="56">
        <v>24</v>
      </c>
      <c r="J60" s="56">
        <v>25</v>
      </c>
      <c r="K60" s="56">
        <v>24</v>
      </c>
      <c r="L60" s="56">
        <v>27</v>
      </c>
      <c r="M60" s="56">
        <v>38</v>
      </c>
      <c r="N60" s="56">
        <v>35</v>
      </c>
      <c r="O60" s="56">
        <v>32</v>
      </c>
      <c r="P60" s="56">
        <v>25</v>
      </c>
      <c r="Q60" s="56">
        <v>25</v>
      </c>
      <c r="R60" s="56">
        <v>21</v>
      </c>
      <c r="S60" s="56">
        <v>22</v>
      </c>
      <c r="T60" s="56">
        <v>25</v>
      </c>
      <c r="U60" s="56">
        <v>30</v>
      </c>
      <c r="V60" s="56">
        <v>31</v>
      </c>
      <c r="W60" s="56">
        <v>36</v>
      </c>
      <c r="X60" s="56">
        <v>40</v>
      </c>
      <c r="Y60" s="56">
        <v>40</v>
      </c>
      <c r="Z60" s="56">
        <v>40</v>
      </c>
      <c r="AA60" s="56">
        <v>40</v>
      </c>
      <c r="AB60" s="56">
        <v>25</v>
      </c>
      <c r="AC60" s="56">
        <v>21</v>
      </c>
      <c r="AD60" s="56">
        <v>21</v>
      </c>
      <c r="AE60" s="56">
        <v>41</v>
      </c>
      <c r="AF60" s="56">
        <v>63</v>
      </c>
      <c r="AG60" s="56">
        <v>61</v>
      </c>
      <c r="AH60" s="56">
        <v>52</v>
      </c>
      <c r="AI60" s="56">
        <v>47</v>
      </c>
      <c r="AJ60" s="56">
        <v>47</v>
      </c>
      <c r="AK60" s="56">
        <v>35</v>
      </c>
      <c r="AL60" s="56">
        <v>37</v>
      </c>
      <c r="AM60" s="56">
        <v>34</v>
      </c>
      <c r="AN60" s="56">
        <v>36</v>
      </c>
      <c r="AO60" s="56">
        <v>32</v>
      </c>
      <c r="AP60" s="56">
        <v>36</v>
      </c>
      <c r="AQ60" s="56">
        <v>39</v>
      </c>
      <c r="AR60" s="56">
        <v>43</v>
      </c>
      <c r="AS60" s="56">
        <v>45</v>
      </c>
      <c r="AT60" s="56">
        <v>37</v>
      </c>
      <c r="AU60" s="56">
        <v>34</v>
      </c>
      <c r="AV60" s="56">
        <v>33</v>
      </c>
      <c r="AW60" s="56">
        <v>31</v>
      </c>
      <c r="AX60" s="56">
        <v>34</v>
      </c>
      <c r="AY60" s="56"/>
      <c r="AZ60" s="56"/>
      <c r="BA60" s="56"/>
      <c r="BB60" s="56"/>
    </row>
    <row r="61" spans="1:54" s="43" customFormat="1" ht="14.45" customHeight="1">
      <c r="A61" s="55">
        <v>7</v>
      </c>
      <c r="B61" s="44" t="s">
        <v>51</v>
      </c>
      <c r="C61" s="56">
        <v>3</v>
      </c>
      <c r="D61" s="56">
        <v>3</v>
      </c>
      <c r="E61" s="56">
        <v>3</v>
      </c>
      <c r="F61" s="56">
        <v>3</v>
      </c>
      <c r="G61" s="56">
        <v>5</v>
      </c>
      <c r="H61" s="56">
        <v>6</v>
      </c>
      <c r="I61" s="56">
        <v>7</v>
      </c>
      <c r="J61" s="56">
        <v>6</v>
      </c>
      <c r="K61" s="56">
        <v>4</v>
      </c>
      <c r="L61" s="56">
        <v>5</v>
      </c>
      <c r="M61" s="56">
        <v>4</v>
      </c>
      <c r="N61" s="56">
        <v>4</v>
      </c>
      <c r="O61" s="56">
        <v>3</v>
      </c>
      <c r="P61" s="56">
        <v>8</v>
      </c>
      <c r="Q61" s="56">
        <v>8</v>
      </c>
      <c r="R61" s="56">
        <v>8</v>
      </c>
      <c r="S61" s="56">
        <v>7</v>
      </c>
      <c r="T61" s="56">
        <v>7</v>
      </c>
      <c r="U61" s="56">
        <v>7</v>
      </c>
      <c r="V61" s="56">
        <v>5</v>
      </c>
      <c r="W61" s="56">
        <v>5</v>
      </c>
      <c r="X61" s="56">
        <v>4</v>
      </c>
      <c r="Y61" s="56">
        <v>5</v>
      </c>
      <c r="Z61" s="56">
        <v>7</v>
      </c>
      <c r="AA61" s="56">
        <v>7</v>
      </c>
      <c r="AB61" s="56">
        <v>18</v>
      </c>
      <c r="AC61" s="56">
        <v>18</v>
      </c>
      <c r="AD61" s="56">
        <v>17</v>
      </c>
      <c r="AE61" s="56">
        <v>9</v>
      </c>
      <c r="AF61" s="56">
        <v>11</v>
      </c>
      <c r="AG61" s="56">
        <v>11</v>
      </c>
      <c r="AH61" s="56">
        <v>20</v>
      </c>
      <c r="AI61" s="56">
        <v>52</v>
      </c>
      <c r="AJ61" s="56">
        <v>53</v>
      </c>
      <c r="AK61" s="56">
        <v>49</v>
      </c>
      <c r="AL61" s="56">
        <v>39</v>
      </c>
      <c r="AM61" s="56">
        <v>39</v>
      </c>
      <c r="AN61" s="56">
        <v>46</v>
      </c>
      <c r="AO61" s="56">
        <v>42</v>
      </c>
      <c r="AP61" s="56">
        <v>31</v>
      </c>
      <c r="AQ61" s="56">
        <v>17</v>
      </c>
      <c r="AR61" s="56">
        <v>16</v>
      </c>
      <c r="AS61" s="56">
        <v>18</v>
      </c>
      <c r="AT61" s="56">
        <v>18</v>
      </c>
      <c r="AU61" s="56">
        <v>13</v>
      </c>
      <c r="AV61" s="56">
        <v>14</v>
      </c>
      <c r="AW61" s="56">
        <v>13</v>
      </c>
      <c r="AX61" s="56">
        <v>5</v>
      </c>
      <c r="AY61" s="56"/>
      <c r="AZ61" s="56"/>
      <c r="BA61" s="56"/>
      <c r="BB61" s="56"/>
    </row>
    <row r="62" spans="1:54" ht="14.45" customHeight="1">
      <c r="A62" s="60">
        <v>8</v>
      </c>
      <c r="B62" s="46" t="s">
        <v>43</v>
      </c>
      <c r="C62" s="61">
        <v>42656</v>
      </c>
      <c r="D62" s="61">
        <v>42682</v>
      </c>
      <c r="E62" s="61">
        <v>42712</v>
      </c>
      <c r="F62" s="61">
        <v>42744</v>
      </c>
      <c r="G62" s="61">
        <v>42774</v>
      </c>
      <c r="H62" s="61">
        <v>42800</v>
      </c>
      <c r="I62" s="61">
        <v>42830</v>
      </c>
      <c r="J62" s="61">
        <v>42858</v>
      </c>
      <c r="K62" s="61">
        <v>42887</v>
      </c>
      <c r="L62" s="61">
        <v>42919</v>
      </c>
      <c r="M62" s="61">
        <v>42951</v>
      </c>
      <c r="N62" s="61">
        <v>42984</v>
      </c>
      <c r="O62" s="61">
        <v>43010</v>
      </c>
      <c r="P62" s="61">
        <v>43042</v>
      </c>
      <c r="Q62" s="61">
        <v>43076</v>
      </c>
      <c r="R62" s="61">
        <v>43109</v>
      </c>
      <c r="S62" s="61">
        <v>43137</v>
      </c>
      <c r="T62" s="61">
        <v>43164</v>
      </c>
      <c r="U62" s="61">
        <v>43199</v>
      </c>
      <c r="V62" s="61">
        <v>43224</v>
      </c>
      <c r="W62" s="61">
        <v>43259</v>
      </c>
      <c r="X62" s="61">
        <v>43286</v>
      </c>
      <c r="Y62" s="61">
        <v>43315</v>
      </c>
      <c r="Z62" s="61">
        <v>43348</v>
      </c>
      <c r="AA62" s="61">
        <v>43376</v>
      </c>
      <c r="AB62" s="61">
        <v>43409</v>
      </c>
      <c r="AC62" s="61">
        <v>43441</v>
      </c>
      <c r="AD62" s="61">
        <v>110119</v>
      </c>
      <c r="AE62" s="61">
        <v>43502</v>
      </c>
      <c r="AF62" s="61">
        <v>43522</v>
      </c>
      <c r="AG62" s="61">
        <v>43557</v>
      </c>
      <c r="AH62" s="61">
        <v>43588</v>
      </c>
      <c r="AI62" s="61">
        <v>43620</v>
      </c>
      <c r="AJ62" s="61">
        <v>43648</v>
      </c>
      <c r="AK62" s="61">
        <v>43682</v>
      </c>
      <c r="AL62" s="61">
        <v>43706</v>
      </c>
      <c r="AM62" s="61">
        <v>43742</v>
      </c>
      <c r="AN62" s="61">
        <v>43780</v>
      </c>
      <c r="AO62" s="61">
        <v>43802</v>
      </c>
      <c r="AP62" s="61">
        <v>43840</v>
      </c>
      <c r="AQ62" s="61">
        <v>43867</v>
      </c>
      <c r="AR62" s="61">
        <v>43899</v>
      </c>
      <c r="AS62" s="61">
        <v>43934</v>
      </c>
      <c r="AT62" s="61">
        <v>43956</v>
      </c>
      <c r="AU62" s="61">
        <v>43985</v>
      </c>
      <c r="AV62" s="61">
        <v>44018</v>
      </c>
      <c r="AW62" s="61">
        <v>44049</v>
      </c>
      <c r="AX62" s="61">
        <v>44082</v>
      </c>
      <c r="AY62" s="61"/>
      <c r="AZ62" s="61"/>
      <c r="BA62" s="61"/>
      <c r="BB62" s="61"/>
    </row>
    <row r="63" spans="1:54" ht="26.45" customHeight="1">
      <c r="A63" s="60">
        <v>9</v>
      </c>
      <c r="B63" s="46" t="s">
        <v>44</v>
      </c>
      <c r="C63" s="61">
        <v>42656</v>
      </c>
      <c r="D63" s="61">
        <v>42682</v>
      </c>
      <c r="E63" s="61">
        <v>42711</v>
      </c>
      <c r="F63" s="61">
        <v>42744</v>
      </c>
      <c r="G63" s="61">
        <v>42774</v>
      </c>
      <c r="H63" s="61">
        <v>42800</v>
      </c>
      <c r="I63" s="61">
        <v>42829</v>
      </c>
      <c r="J63" s="61">
        <v>42858</v>
      </c>
      <c r="K63" s="61">
        <v>42887</v>
      </c>
      <c r="L63" s="61">
        <v>42919</v>
      </c>
      <c r="M63" s="61">
        <v>42951</v>
      </c>
      <c r="N63" s="61">
        <v>42985</v>
      </c>
      <c r="O63" s="61">
        <v>43010</v>
      </c>
      <c r="P63" s="61">
        <v>43042</v>
      </c>
      <c r="Q63" s="61">
        <v>43076</v>
      </c>
      <c r="R63" s="61">
        <v>43109</v>
      </c>
      <c r="S63" s="61">
        <v>43137</v>
      </c>
      <c r="T63" s="61">
        <v>43164</v>
      </c>
      <c r="U63" s="61">
        <v>43181</v>
      </c>
      <c r="V63" s="61">
        <v>43224</v>
      </c>
      <c r="W63" s="61">
        <v>43245</v>
      </c>
      <c r="X63" s="61">
        <v>43286</v>
      </c>
      <c r="Y63" s="61">
        <v>43311</v>
      </c>
      <c r="Z63" s="61">
        <v>43343</v>
      </c>
      <c r="AA63" s="61">
        <v>43368</v>
      </c>
      <c r="AB63" s="61">
        <v>43404</v>
      </c>
      <c r="AC63" s="61">
        <v>43441</v>
      </c>
      <c r="AD63" s="61">
        <v>43479</v>
      </c>
      <c r="AE63" s="61">
        <v>43494</v>
      </c>
      <c r="AF63" s="61">
        <v>43524</v>
      </c>
      <c r="AG63" s="61">
        <v>43550</v>
      </c>
      <c r="AH63" s="61">
        <v>43592</v>
      </c>
      <c r="AI63" s="61">
        <v>43620</v>
      </c>
      <c r="AJ63" s="61">
        <v>43648</v>
      </c>
      <c r="AK63" s="61">
        <v>43682</v>
      </c>
      <c r="AL63" s="61">
        <v>43711</v>
      </c>
      <c r="AM63" s="61">
        <v>43742</v>
      </c>
      <c r="AN63" s="61">
        <v>43780</v>
      </c>
      <c r="AO63" s="61">
        <v>43801</v>
      </c>
      <c r="AP63" s="61">
        <v>43840</v>
      </c>
      <c r="AQ63" s="61">
        <v>43867</v>
      </c>
      <c r="AR63" s="61">
        <v>43899</v>
      </c>
      <c r="AS63" s="61">
        <v>43934</v>
      </c>
      <c r="AT63" s="61">
        <v>43956</v>
      </c>
      <c r="AU63" s="61">
        <v>43985</v>
      </c>
      <c r="AV63" s="61">
        <v>44018</v>
      </c>
      <c r="AW63" s="61">
        <v>44049</v>
      </c>
      <c r="AX63" s="61">
        <v>44082</v>
      </c>
      <c r="AY63" s="61"/>
      <c r="AZ63" s="61"/>
      <c r="BA63" s="61"/>
      <c r="BB63" s="61"/>
    </row>
    <row r="64" spans="1:54" ht="14.45" customHeight="1">
      <c r="A64" s="60">
        <v>10</v>
      </c>
      <c r="B64" s="46" t="s">
        <v>45</v>
      </c>
      <c r="C64" s="61">
        <v>42656</v>
      </c>
      <c r="D64" s="61">
        <v>42677</v>
      </c>
      <c r="E64" s="61">
        <v>42712</v>
      </c>
      <c r="F64" s="61">
        <v>42744</v>
      </c>
      <c r="G64" s="61">
        <v>42774</v>
      </c>
      <c r="H64" s="61">
        <v>42800</v>
      </c>
      <c r="I64" s="61">
        <v>42830</v>
      </c>
      <c r="J64" s="61">
        <v>42858</v>
      </c>
      <c r="K64" s="61">
        <v>42887</v>
      </c>
      <c r="L64" s="61">
        <v>42919</v>
      </c>
      <c r="M64" s="61">
        <v>42951</v>
      </c>
      <c r="N64" s="61">
        <v>42985</v>
      </c>
      <c r="O64" s="61">
        <v>43010</v>
      </c>
      <c r="P64" s="61">
        <v>43042</v>
      </c>
      <c r="Q64" s="61">
        <v>43076</v>
      </c>
      <c r="R64" s="61">
        <v>43109</v>
      </c>
      <c r="S64" s="61">
        <v>43137</v>
      </c>
      <c r="T64" s="61">
        <v>43164</v>
      </c>
      <c r="U64" s="61">
        <v>43180</v>
      </c>
      <c r="V64" s="61">
        <v>43215</v>
      </c>
      <c r="W64" s="61">
        <v>43259</v>
      </c>
      <c r="X64" s="61">
        <v>43279</v>
      </c>
      <c r="Y64" s="61">
        <v>43315</v>
      </c>
      <c r="Z64" s="61">
        <v>43343</v>
      </c>
      <c r="AA64" s="61">
        <v>43367</v>
      </c>
      <c r="AB64" s="61">
        <v>43409</v>
      </c>
      <c r="AC64" s="61">
        <v>43439</v>
      </c>
      <c r="AD64" s="61">
        <v>43473</v>
      </c>
      <c r="AE64" s="61">
        <v>43483</v>
      </c>
      <c r="AF64" s="61">
        <v>43523</v>
      </c>
      <c r="AG64" s="61">
        <v>43543</v>
      </c>
      <c r="AH64" s="61">
        <v>43584</v>
      </c>
      <c r="AI64" s="61">
        <v>43614</v>
      </c>
      <c r="AJ64" s="61">
        <v>43648</v>
      </c>
      <c r="AK64" s="61">
        <v>43662</v>
      </c>
      <c r="AL64" s="61">
        <v>43710</v>
      </c>
      <c r="AM64" s="61">
        <v>43733</v>
      </c>
      <c r="AN64" s="61">
        <v>43766</v>
      </c>
      <c r="AO64" s="61">
        <v>43802</v>
      </c>
      <c r="AP64" s="61">
        <v>43838</v>
      </c>
      <c r="AQ64" s="61">
        <v>43857</v>
      </c>
      <c r="AR64" s="61">
        <v>43896</v>
      </c>
      <c r="AS64" s="61">
        <v>43913</v>
      </c>
      <c r="AT64" s="61">
        <v>43945</v>
      </c>
      <c r="AU64" s="61">
        <v>43985</v>
      </c>
      <c r="AV64" s="61">
        <v>44012</v>
      </c>
      <c r="AW64" s="61">
        <v>44046</v>
      </c>
      <c r="AX64" s="61">
        <v>44069</v>
      </c>
      <c r="AY64" s="61"/>
      <c r="AZ64" s="61"/>
      <c r="BA64" s="61"/>
      <c r="BB64" s="61"/>
    </row>
    <row r="65" spans="1:54" s="66" customFormat="1" ht="14.45" customHeight="1">
      <c r="A65" s="62">
        <v>11</v>
      </c>
      <c r="B65" s="63" t="s">
        <v>46</v>
      </c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5">
        <v>1</v>
      </c>
      <c r="AL65" s="65">
        <v>2</v>
      </c>
      <c r="AM65" s="65">
        <v>14</v>
      </c>
      <c r="AN65" s="65">
        <v>13</v>
      </c>
      <c r="AO65" s="65">
        <v>2</v>
      </c>
      <c r="AP65" s="65">
        <v>2</v>
      </c>
      <c r="AQ65" s="65">
        <v>2</v>
      </c>
      <c r="AR65" s="65">
        <v>1</v>
      </c>
      <c r="AS65" s="65">
        <v>2</v>
      </c>
      <c r="AT65" s="65">
        <v>4</v>
      </c>
      <c r="AU65" s="65">
        <v>0</v>
      </c>
      <c r="AV65" s="65">
        <v>3</v>
      </c>
      <c r="AW65" s="65">
        <v>1</v>
      </c>
      <c r="AX65" s="65">
        <v>2</v>
      </c>
    </row>
    <row r="66" spans="1:54" s="43" customFormat="1" ht="14.45" customHeight="1">
      <c r="A66" s="60">
        <v>12</v>
      </c>
      <c r="B66" s="44" t="s">
        <v>25</v>
      </c>
      <c r="C66" s="56">
        <v>5</v>
      </c>
      <c r="D66" s="56">
        <v>6</v>
      </c>
      <c r="E66" s="56">
        <v>5</v>
      </c>
      <c r="F66" s="56">
        <v>6</v>
      </c>
      <c r="G66" s="56">
        <v>3</v>
      </c>
      <c r="H66" s="56">
        <v>5</v>
      </c>
      <c r="I66" s="56">
        <v>6</v>
      </c>
      <c r="J66" s="56">
        <v>3</v>
      </c>
      <c r="K66" s="56">
        <v>5</v>
      </c>
      <c r="L66" s="56">
        <v>2</v>
      </c>
      <c r="M66" s="56">
        <v>2</v>
      </c>
      <c r="N66" s="56">
        <v>14</v>
      </c>
      <c r="O66" s="56">
        <v>14</v>
      </c>
      <c r="P66" s="56">
        <v>17</v>
      </c>
      <c r="Q66" s="56">
        <v>4</v>
      </c>
      <c r="R66" s="56">
        <v>8</v>
      </c>
      <c r="S66" s="56">
        <v>4</v>
      </c>
      <c r="T66" s="56">
        <v>2</v>
      </c>
      <c r="U66" s="56">
        <v>4</v>
      </c>
      <c r="V66" s="56">
        <v>3</v>
      </c>
      <c r="W66" s="56">
        <v>6</v>
      </c>
      <c r="X66" s="56">
        <v>5</v>
      </c>
      <c r="Y66" s="56">
        <v>6</v>
      </c>
      <c r="Z66" s="56">
        <v>12</v>
      </c>
      <c r="AA66" s="56">
        <v>3</v>
      </c>
      <c r="AB66" s="56">
        <v>8</v>
      </c>
      <c r="AC66" s="56">
        <v>6</v>
      </c>
      <c r="AD66" s="56">
        <v>2</v>
      </c>
      <c r="AE66" s="56">
        <v>1</v>
      </c>
      <c r="AF66" s="56">
        <v>3</v>
      </c>
      <c r="AG66" s="56">
        <v>15</v>
      </c>
      <c r="AH66" s="56">
        <v>4</v>
      </c>
      <c r="AI66" s="56">
        <v>1</v>
      </c>
      <c r="AJ66" s="56">
        <v>0</v>
      </c>
      <c r="AK66" s="56">
        <v>7</v>
      </c>
      <c r="AL66" s="56">
        <v>2</v>
      </c>
      <c r="AM66" s="56">
        <v>9</v>
      </c>
      <c r="AN66" s="56">
        <v>9</v>
      </c>
      <c r="AO66" s="56">
        <v>1</v>
      </c>
      <c r="AP66" s="56">
        <v>2</v>
      </c>
      <c r="AQ66" s="56">
        <v>0</v>
      </c>
      <c r="AR66" s="56">
        <v>1</v>
      </c>
      <c r="AS66" s="56">
        <v>1</v>
      </c>
      <c r="AT66" s="56">
        <v>2</v>
      </c>
      <c r="AU66" s="56">
        <v>1</v>
      </c>
      <c r="AV66" s="56">
        <v>1</v>
      </c>
      <c r="AW66" s="56">
        <v>3</v>
      </c>
      <c r="AX66" s="56">
        <v>3</v>
      </c>
      <c r="AY66" s="56"/>
      <c r="AZ66" s="56"/>
      <c r="BA66" s="56"/>
      <c r="BB66" s="56"/>
    </row>
    <row r="67" spans="1:54" s="43" customFormat="1" ht="14.45" customHeight="1">
      <c r="A67" s="62">
        <v>13</v>
      </c>
      <c r="B67" s="44" t="s">
        <v>26</v>
      </c>
      <c r="C67" s="56">
        <v>5</v>
      </c>
      <c r="D67" s="56">
        <v>4</v>
      </c>
      <c r="E67" s="56">
        <v>3</v>
      </c>
      <c r="F67" s="56">
        <v>6</v>
      </c>
      <c r="G67" s="56">
        <v>2</v>
      </c>
      <c r="H67" s="56">
        <v>3</v>
      </c>
      <c r="I67" s="56">
        <v>3</v>
      </c>
      <c r="J67" s="56">
        <v>3</v>
      </c>
      <c r="K67" s="56">
        <v>4</v>
      </c>
      <c r="L67" s="56">
        <v>1</v>
      </c>
      <c r="M67" s="56">
        <v>0</v>
      </c>
      <c r="N67" s="56">
        <v>10</v>
      </c>
      <c r="O67" s="56">
        <v>9</v>
      </c>
      <c r="P67" s="56">
        <v>7</v>
      </c>
      <c r="Q67" s="56">
        <v>3</v>
      </c>
      <c r="R67" s="56">
        <v>3</v>
      </c>
      <c r="S67" s="56">
        <v>1</v>
      </c>
      <c r="T67" s="56">
        <v>0</v>
      </c>
      <c r="U67" s="56">
        <v>0</v>
      </c>
      <c r="V67" s="56">
        <v>2</v>
      </c>
      <c r="W67" s="56">
        <v>1</v>
      </c>
      <c r="X67" s="56">
        <v>3</v>
      </c>
      <c r="Y67" s="56">
        <v>6</v>
      </c>
      <c r="Z67" s="56">
        <v>8</v>
      </c>
      <c r="AA67" s="56">
        <v>2</v>
      </c>
      <c r="AB67" s="56">
        <v>6</v>
      </c>
      <c r="AC67" s="56">
        <v>5</v>
      </c>
      <c r="AD67" s="56">
        <v>2</v>
      </c>
      <c r="AE67" s="56">
        <v>1</v>
      </c>
      <c r="AF67" s="56">
        <v>1</v>
      </c>
      <c r="AG67" s="56">
        <v>2</v>
      </c>
      <c r="AH67" s="56">
        <v>2</v>
      </c>
      <c r="AI67" s="56">
        <v>1</v>
      </c>
      <c r="AJ67" s="56">
        <v>0</v>
      </c>
      <c r="AK67" s="56">
        <v>2</v>
      </c>
      <c r="AL67" s="56">
        <v>1</v>
      </c>
      <c r="AM67" s="56">
        <v>4</v>
      </c>
      <c r="AN67" s="56">
        <v>1</v>
      </c>
      <c r="AO67" s="56">
        <v>1</v>
      </c>
      <c r="AP67" s="56">
        <v>2</v>
      </c>
      <c r="AQ67" s="56">
        <v>0</v>
      </c>
      <c r="AR67" s="56">
        <v>0</v>
      </c>
      <c r="AS67" s="56">
        <v>1</v>
      </c>
      <c r="AT67" s="56">
        <v>0</v>
      </c>
      <c r="AU67" s="56">
        <v>0</v>
      </c>
      <c r="AV67" s="56">
        <v>0</v>
      </c>
      <c r="AW67" s="56">
        <v>0</v>
      </c>
      <c r="AX67" s="56">
        <v>0</v>
      </c>
      <c r="AY67" s="56"/>
      <c r="AZ67" s="56"/>
      <c r="BA67" s="56"/>
      <c r="BB67" s="56"/>
    </row>
    <row r="68" spans="1:54" ht="14.45" customHeight="1">
      <c r="A68" s="60">
        <v>14</v>
      </c>
      <c r="B68" s="44" t="s">
        <v>47</v>
      </c>
      <c r="C68" s="67"/>
      <c r="D68" s="67"/>
      <c r="E68" s="67">
        <v>0</v>
      </c>
      <c r="F68" s="67">
        <v>0</v>
      </c>
      <c r="G68" s="67">
        <v>9</v>
      </c>
      <c r="H68" s="67">
        <v>11</v>
      </c>
      <c r="I68" s="67">
        <v>8</v>
      </c>
      <c r="J68" s="67">
        <v>5</v>
      </c>
      <c r="K68" s="67">
        <v>7</v>
      </c>
      <c r="L68" s="67">
        <v>9</v>
      </c>
      <c r="M68" s="67">
        <v>12</v>
      </c>
      <c r="N68" s="67">
        <v>26</v>
      </c>
      <c r="O68" s="67">
        <v>12</v>
      </c>
      <c r="P68" s="67">
        <v>11</v>
      </c>
      <c r="Q68" s="67">
        <v>10</v>
      </c>
      <c r="R68" s="67">
        <v>5</v>
      </c>
      <c r="S68" s="67">
        <v>4</v>
      </c>
      <c r="T68" s="67">
        <v>4</v>
      </c>
      <c r="U68" s="67">
        <v>5</v>
      </c>
      <c r="V68" s="67">
        <v>6</v>
      </c>
      <c r="W68" s="67">
        <v>7</v>
      </c>
      <c r="X68" s="67">
        <v>7</v>
      </c>
      <c r="Y68" s="67">
        <v>8</v>
      </c>
      <c r="Z68" s="67">
        <v>9</v>
      </c>
      <c r="AA68" s="67">
        <v>8</v>
      </c>
      <c r="AB68" s="67">
        <v>7</v>
      </c>
      <c r="AC68" s="67">
        <v>2</v>
      </c>
      <c r="AD68" s="67">
        <v>3</v>
      </c>
      <c r="AE68" s="67">
        <v>6</v>
      </c>
      <c r="AF68" s="67">
        <v>10</v>
      </c>
      <c r="AG68" s="67">
        <v>3</v>
      </c>
      <c r="AH68" s="67">
        <v>2</v>
      </c>
      <c r="AI68" s="67">
        <v>5</v>
      </c>
      <c r="AJ68" s="67">
        <v>20</v>
      </c>
      <c r="AK68" s="67">
        <v>2</v>
      </c>
      <c r="AL68" s="67">
        <v>4</v>
      </c>
      <c r="AM68" s="67">
        <v>1</v>
      </c>
      <c r="AN68" s="67">
        <v>3</v>
      </c>
      <c r="AO68" s="67">
        <v>1</v>
      </c>
      <c r="AP68" s="67">
        <v>1</v>
      </c>
      <c r="AQ68" s="67">
        <v>2</v>
      </c>
      <c r="AR68" s="67">
        <v>2</v>
      </c>
      <c r="AS68" s="67">
        <v>3</v>
      </c>
      <c r="AT68" s="67">
        <v>5</v>
      </c>
      <c r="AU68" s="67">
        <v>9</v>
      </c>
      <c r="AV68" s="67">
        <v>5</v>
      </c>
      <c r="AW68" s="67">
        <v>4</v>
      </c>
      <c r="AX68" s="67">
        <v>4</v>
      </c>
      <c r="AY68" s="67"/>
      <c r="AZ68" s="67"/>
      <c r="BA68" s="67"/>
      <c r="BB68" s="67"/>
    </row>
    <row r="69" spans="1:54" ht="14.45" customHeight="1">
      <c r="A69" s="62">
        <v>15</v>
      </c>
      <c r="B69" s="44" t="s">
        <v>48</v>
      </c>
      <c r="C69" s="67"/>
      <c r="D69" s="67"/>
      <c r="E69" s="67">
        <v>0</v>
      </c>
      <c r="F69" s="67">
        <v>0</v>
      </c>
      <c r="G69" s="67">
        <v>0</v>
      </c>
      <c r="H69" s="67">
        <v>0</v>
      </c>
      <c r="I69" s="67">
        <v>1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2</v>
      </c>
      <c r="V69" s="67">
        <v>1</v>
      </c>
      <c r="W69" s="67">
        <v>1</v>
      </c>
      <c r="X69" s="67">
        <v>0</v>
      </c>
      <c r="Y69" s="67">
        <v>1</v>
      </c>
      <c r="Z69" s="67">
        <v>5</v>
      </c>
      <c r="AA69" s="67">
        <v>7</v>
      </c>
      <c r="AB69" s="67">
        <v>3</v>
      </c>
      <c r="AC69" s="67">
        <v>0</v>
      </c>
      <c r="AD69" s="67">
        <v>0</v>
      </c>
      <c r="AE69" s="67">
        <v>3</v>
      </c>
      <c r="AF69" s="67">
        <v>3</v>
      </c>
      <c r="AG69" s="67">
        <v>4</v>
      </c>
      <c r="AH69" s="67">
        <v>2</v>
      </c>
      <c r="AI69" s="67">
        <v>0</v>
      </c>
      <c r="AJ69" s="67">
        <v>0</v>
      </c>
      <c r="AK69" s="67">
        <v>1</v>
      </c>
      <c r="AL69" s="67">
        <v>0</v>
      </c>
      <c r="AM69" s="67">
        <v>1</v>
      </c>
      <c r="AN69" s="67">
        <v>0</v>
      </c>
      <c r="AO69" s="67">
        <v>1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  <c r="AW69" s="67">
        <v>0</v>
      </c>
      <c r="AX69" s="67">
        <v>0</v>
      </c>
      <c r="AY69" s="67"/>
      <c r="AZ69" s="67"/>
      <c r="BA69" s="67"/>
      <c r="BB69" s="67"/>
    </row>
    <row r="70" spans="1:54" s="59" customFormat="1" ht="15.75" customHeight="1">
      <c r="A70" s="57">
        <v>16</v>
      </c>
      <c r="B70" s="49" t="s">
        <v>27</v>
      </c>
      <c r="C70" s="58">
        <f t="shared" ref="C70:AH70" si="34">SUM(C71:C74)</f>
        <v>0</v>
      </c>
      <c r="D70" s="58">
        <f t="shared" si="34"/>
        <v>23</v>
      </c>
      <c r="E70" s="58">
        <f t="shared" si="34"/>
        <v>22</v>
      </c>
      <c r="F70" s="58">
        <f t="shared" si="34"/>
        <v>16</v>
      </c>
      <c r="G70" s="58">
        <f t="shared" si="34"/>
        <v>17</v>
      </c>
      <c r="H70" s="58">
        <f t="shared" si="34"/>
        <v>27</v>
      </c>
      <c r="I70" s="58">
        <f t="shared" si="34"/>
        <v>32</v>
      </c>
      <c r="J70" s="58">
        <f t="shared" si="34"/>
        <v>32</v>
      </c>
      <c r="K70" s="58">
        <f t="shared" si="34"/>
        <v>29</v>
      </c>
      <c r="L70" s="58">
        <f t="shared" si="34"/>
        <v>26</v>
      </c>
      <c r="M70" s="58">
        <f t="shared" si="34"/>
        <v>45</v>
      </c>
      <c r="N70" s="58">
        <f t="shared" si="34"/>
        <v>64</v>
      </c>
      <c r="O70" s="58">
        <f t="shared" si="34"/>
        <v>67</v>
      </c>
      <c r="P70" s="58">
        <f t="shared" si="34"/>
        <v>46</v>
      </c>
      <c r="Q70" s="58">
        <f t="shared" si="34"/>
        <v>94</v>
      </c>
      <c r="R70" s="58">
        <f t="shared" si="34"/>
        <v>34</v>
      </c>
      <c r="S70" s="58">
        <f t="shared" si="34"/>
        <v>58</v>
      </c>
      <c r="T70" s="58">
        <f t="shared" si="34"/>
        <v>57</v>
      </c>
      <c r="U70" s="58">
        <f t="shared" si="34"/>
        <v>27</v>
      </c>
      <c r="V70" s="58">
        <f t="shared" si="34"/>
        <v>61</v>
      </c>
      <c r="W70" s="58">
        <f t="shared" si="34"/>
        <v>74</v>
      </c>
      <c r="X70" s="58">
        <f t="shared" si="34"/>
        <v>83</v>
      </c>
      <c r="Y70" s="58">
        <f t="shared" si="34"/>
        <v>47</v>
      </c>
      <c r="Z70" s="58">
        <f t="shared" si="34"/>
        <v>66</v>
      </c>
      <c r="AA70" s="58">
        <f t="shared" si="34"/>
        <v>56</v>
      </c>
      <c r="AB70" s="58">
        <f t="shared" si="34"/>
        <v>68</v>
      </c>
      <c r="AC70" s="58">
        <f t="shared" si="34"/>
        <v>41</v>
      </c>
      <c r="AD70" s="58">
        <f t="shared" si="34"/>
        <v>33</v>
      </c>
      <c r="AE70" s="58">
        <f t="shared" si="34"/>
        <v>72</v>
      </c>
      <c r="AF70" s="58">
        <f t="shared" si="34"/>
        <v>124</v>
      </c>
      <c r="AG70" s="58">
        <f t="shared" si="34"/>
        <v>183</v>
      </c>
      <c r="AH70" s="58">
        <f t="shared" si="34"/>
        <v>71</v>
      </c>
      <c r="AI70" s="58">
        <f t="shared" ref="AI70:BB70" si="35">SUM(AI71:AI74)</f>
        <v>187</v>
      </c>
      <c r="AJ70" s="58">
        <f t="shared" si="35"/>
        <v>70</v>
      </c>
      <c r="AK70" s="58">
        <f t="shared" si="35"/>
        <v>206</v>
      </c>
      <c r="AL70" s="58">
        <f t="shared" si="35"/>
        <v>49</v>
      </c>
      <c r="AM70" s="58">
        <f t="shared" si="35"/>
        <v>39</v>
      </c>
      <c r="AN70" s="58">
        <f t="shared" si="35"/>
        <v>69</v>
      </c>
      <c r="AO70" s="58">
        <f t="shared" si="35"/>
        <v>57</v>
      </c>
      <c r="AP70" s="58">
        <f t="shared" si="35"/>
        <v>51</v>
      </c>
      <c r="AQ70" s="58">
        <f t="shared" si="35"/>
        <v>34</v>
      </c>
      <c r="AR70" s="58">
        <f t="shared" si="35"/>
        <v>49</v>
      </c>
      <c r="AS70" s="58">
        <f t="shared" si="35"/>
        <v>31</v>
      </c>
      <c r="AT70" s="58">
        <f t="shared" si="35"/>
        <v>20</v>
      </c>
      <c r="AU70" s="58">
        <f t="shared" si="35"/>
        <v>32</v>
      </c>
      <c r="AV70" s="58">
        <f t="shared" si="35"/>
        <v>31</v>
      </c>
      <c r="AW70" s="58">
        <f t="shared" si="35"/>
        <v>32</v>
      </c>
      <c r="AX70" s="58">
        <f t="shared" si="35"/>
        <v>26</v>
      </c>
      <c r="AY70" s="58">
        <f t="shared" si="35"/>
        <v>0</v>
      </c>
      <c r="AZ70" s="58">
        <f t="shared" si="35"/>
        <v>0</v>
      </c>
      <c r="BA70" s="58">
        <f t="shared" si="35"/>
        <v>0</v>
      </c>
      <c r="BB70" s="58">
        <f t="shared" si="35"/>
        <v>0</v>
      </c>
    </row>
    <row r="71" spans="1:54" s="43" customFormat="1" ht="14.45" customHeight="1">
      <c r="A71" s="55"/>
      <c r="B71" s="68" t="s">
        <v>4</v>
      </c>
      <c r="C71" s="56"/>
      <c r="D71" s="56">
        <v>0</v>
      </c>
      <c r="E71" s="56">
        <v>8</v>
      </c>
      <c r="F71" s="56">
        <v>7</v>
      </c>
      <c r="G71" s="56">
        <v>6</v>
      </c>
      <c r="H71" s="56">
        <v>7</v>
      </c>
      <c r="I71" s="56">
        <v>13</v>
      </c>
      <c r="J71" s="56">
        <v>5</v>
      </c>
      <c r="K71" s="56">
        <v>8</v>
      </c>
      <c r="L71" s="56">
        <v>8</v>
      </c>
      <c r="M71" s="56">
        <v>10</v>
      </c>
      <c r="N71" s="56">
        <v>19</v>
      </c>
      <c r="O71" s="56">
        <v>16</v>
      </c>
      <c r="P71" s="56">
        <v>15</v>
      </c>
      <c r="Q71" s="56">
        <v>21</v>
      </c>
      <c r="R71" s="56">
        <v>9</v>
      </c>
      <c r="S71" s="56">
        <v>10</v>
      </c>
      <c r="T71" s="56">
        <v>20</v>
      </c>
      <c r="U71" s="56">
        <v>11</v>
      </c>
      <c r="V71" s="56">
        <v>13</v>
      </c>
      <c r="W71" s="56">
        <v>28</v>
      </c>
      <c r="X71" s="56">
        <v>20</v>
      </c>
      <c r="Y71" s="56">
        <v>9</v>
      </c>
      <c r="Z71" s="56">
        <v>19</v>
      </c>
      <c r="AA71" s="56">
        <v>11</v>
      </c>
      <c r="AB71" s="56">
        <v>19</v>
      </c>
      <c r="AC71" s="56">
        <v>14</v>
      </c>
      <c r="AD71" s="56">
        <v>12</v>
      </c>
      <c r="AE71" s="56">
        <v>18</v>
      </c>
      <c r="AF71" s="56">
        <v>46</v>
      </c>
      <c r="AG71" s="56">
        <v>66</v>
      </c>
      <c r="AH71" s="56">
        <v>19</v>
      </c>
      <c r="AI71" s="56">
        <v>47</v>
      </c>
      <c r="AJ71" s="56">
        <v>17</v>
      </c>
      <c r="AK71" s="56">
        <v>40</v>
      </c>
      <c r="AL71" s="56">
        <v>26</v>
      </c>
      <c r="AM71" s="56">
        <v>7</v>
      </c>
      <c r="AN71" s="56">
        <v>24</v>
      </c>
      <c r="AO71" s="56">
        <v>10</v>
      </c>
      <c r="AP71" s="56">
        <v>18</v>
      </c>
      <c r="AQ71" s="56">
        <v>12</v>
      </c>
      <c r="AR71" s="56">
        <v>13</v>
      </c>
      <c r="AS71" s="56">
        <v>17</v>
      </c>
      <c r="AT71" s="56">
        <v>9</v>
      </c>
      <c r="AU71" s="56">
        <v>10</v>
      </c>
      <c r="AV71" s="56">
        <v>7</v>
      </c>
      <c r="AW71" s="56">
        <v>6</v>
      </c>
      <c r="AX71" s="56">
        <v>5</v>
      </c>
      <c r="AY71" s="56"/>
      <c r="AZ71" s="56"/>
      <c r="BA71" s="56"/>
      <c r="BB71" s="56"/>
    </row>
    <row r="72" spans="1:54" s="43" customFormat="1" ht="14.45" customHeight="1">
      <c r="A72" s="55"/>
      <c r="B72" s="68" t="s">
        <v>5</v>
      </c>
      <c r="C72" s="56"/>
      <c r="D72" s="56">
        <v>0</v>
      </c>
      <c r="E72" s="56">
        <v>2</v>
      </c>
      <c r="F72" s="56">
        <v>2</v>
      </c>
      <c r="G72" s="56">
        <v>4</v>
      </c>
      <c r="H72" s="56">
        <v>11</v>
      </c>
      <c r="I72" s="56">
        <v>6</v>
      </c>
      <c r="J72" s="56">
        <v>8</v>
      </c>
      <c r="K72" s="56">
        <v>8</v>
      </c>
      <c r="L72" s="56">
        <v>3</v>
      </c>
      <c r="M72" s="56">
        <v>12</v>
      </c>
      <c r="N72" s="56">
        <v>18</v>
      </c>
      <c r="O72" s="56">
        <v>16</v>
      </c>
      <c r="P72" s="56">
        <v>18</v>
      </c>
      <c r="Q72" s="56">
        <v>18</v>
      </c>
      <c r="R72" s="56">
        <v>8</v>
      </c>
      <c r="S72" s="56">
        <v>17</v>
      </c>
      <c r="T72" s="56">
        <v>18</v>
      </c>
      <c r="U72" s="56">
        <v>5</v>
      </c>
      <c r="V72" s="56">
        <v>19</v>
      </c>
      <c r="W72" s="56">
        <v>17</v>
      </c>
      <c r="X72" s="56">
        <v>19</v>
      </c>
      <c r="Y72" s="56">
        <v>9</v>
      </c>
      <c r="Z72" s="56">
        <v>24</v>
      </c>
      <c r="AA72" s="56">
        <v>19</v>
      </c>
      <c r="AB72" s="56">
        <v>23</v>
      </c>
      <c r="AC72" s="56">
        <v>8</v>
      </c>
      <c r="AD72" s="56">
        <v>4</v>
      </c>
      <c r="AE72" s="56">
        <v>18</v>
      </c>
      <c r="AF72" s="56">
        <v>39</v>
      </c>
      <c r="AG72" s="56">
        <v>52</v>
      </c>
      <c r="AH72" s="56">
        <v>15</v>
      </c>
      <c r="AI72" s="56">
        <v>63</v>
      </c>
      <c r="AJ72" s="56">
        <v>24</v>
      </c>
      <c r="AK72" s="56">
        <v>43</v>
      </c>
      <c r="AL72" s="56">
        <v>16</v>
      </c>
      <c r="AM72" s="56">
        <v>13</v>
      </c>
      <c r="AN72" s="56">
        <v>18</v>
      </c>
      <c r="AO72" s="56">
        <v>18</v>
      </c>
      <c r="AP72" s="56">
        <v>10</v>
      </c>
      <c r="AQ72" s="56">
        <v>9</v>
      </c>
      <c r="AR72" s="56">
        <v>6</v>
      </c>
      <c r="AS72" s="56">
        <v>4</v>
      </c>
      <c r="AT72" s="56">
        <v>2</v>
      </c>
      <c r="AU72" s="56">
        <v>12</v>
      </c>
      <c r="AV72" s="56">
        <v>12</v>
      </c>
      <c r="AW72" s="56">
        <v>8</v>
      </c>
      <c r="AX72" s="56">
        <v>10</v>
      </c>
      <c r="AY72" s="56"/>
      <c r="AZ72" s="56"/>
      <c r="BA72" s="56"/>
      <c r="BB72" s="56"/>
    </row>
    <row r="73" spans="1:54" s="43" customFormat="1" ht="14.45" customHeight="1">
      <c r="A73" s="55"/>
      <c r="B73" s="68" t="s">
        <v>6</v>
      </c>
      <c r="C73" s="56"/>
      <c r="D73" s="56">
        <v>0</v>
      </c>
      <c r="E73" s="56">
        <v>2</v>
      </c>
      <c r="F73" s="56">
        <v>4</v>
      </c>
      <c r="G73" s="56">
        <v>4</v>
      </c>
      <c r="H73" s="56">
        <v>5</v>
      </c>
      <c r="I73" s="56">
        <v>11</v>
      </c>
      <c r="J73" s="56">
        <v>9</v>
      </c>
      <c r="K73" s="56">
        <v>10</v>
      </c>
      <c r="L73" s="56">
        <v>11</v>
      </c>
      <c r="M73" s="56">
        <v>13</v>
      </c>
      <c r="N73" s="56">
        <v>20</v>
      </c>
      <c r="O73" s="56">
        <v>18</v>
      </c>
      <c r="P73" s="56">
        <v>5</v>
      </c>
      <c r="Q73" s="56">
        <v>29</v>
      </c>
      <c r="R73" s="56">
        <v>12</v>
      </c>
      <c r="S73" s="56">
        <v>24</v>
      </c>
      <c r="T73" s="56">
        <v>16</v>
      </c>
      <c r="U73" s="56">
        <v>8</v>
      </c>
      <c r="V73" s="56">
        <v>19</v>
      </c>
      <c r="W73" s="56">
        <v>26</v>
      </c>
      <c r="X73" s="56">
        <v>29</v>
      </c>
      <c r="Y73" s="56">
        <v>11</v>
      </c>
      <c r="Z73" s="56">
        <v>16</v>
      </c>
      <c r="AA73" s="56">
        <v>22</v>
      </c>
      <c r="AB73" s="56">
        <v>18</v>
      </c>
      <c r="AC73" s="56">
        <v>11</v>
      </c>
      <c r="AD73" s="56">
        <v>7</v>
      </c>
      <c r="AE73" s="56">
        <v>16</v>
      </c>
      <c r="AF73" s="56">
        <v>36</v>
      </c>
      <c r="AG73" s="56">
        <v>60</v>
      </c>
      <c r="AH73" s="56">
        <v>32</v>
      </c>
      <c r="AI73" s="56">
        <v>52</v>
      </c>
      <c r="AJ73" s="56">
        <v>21</v>
      </c>
      <c r="AK73" s="56">
        <v>38</v>
      </c>
      <c r="AL73" s="56">
        <v>5</v>
      </c>
      <c r="AM73" s="56">
        <v>11</v>
      </c>
      <c r="AN73" s="56">
        <v>25</v>
      </c>
      <c r="AO73" s="56">
        <v>19</v>
      </c>
      <c r="AP73" s="56">
        <v>10</v>
      </c>
      <c r="AQ73" s="56">
        <v>12</v>
      </c>
      <c r="AR73" s="56">
        <v>20</v>
      </c>
      <c r="AS73" s="56">
        <v>10</v>
      </c>
      <c r="AT73" s="56">
        <v>9</v>
      </c>
      <c r="AU73" s="56">
        <v>9</v>
      </c>
      <c r="AV73" s="56">
        <v>12</v>
      </c>
      <c r="AW73" s="56">
        <v>12</v>
      </c>
      <c r="AX73" s="56">
        <v>9</v>
      </c>
      <c r="AY73" s="56"/>
      <c r="AZ73" s="56"/>
      <c r="BA73" s="56"/>
      <c r="BB73" s="56"/>
    </row>
    <row r="74" spans="1:54" s="43" customFormat="1" ht="14.45" customHeight="1">
      <c r="A74" s="55"/>
      <c r="B74" s="68" t="s">
        <v>8</v>
      </c>
      <c r="C74" s="56"/>
      <c r="D74" s="56">
        <v>23</v>
      </c>
      <c r="E74" s="56">
        <v>10</v>
      </c>
      <c r="F74" s="56">
        <v>3</v>
      </c>
      <c r="G74" s="56">
        <v>3</v>
      </c>
      <c r="H74" s="56">
        <v>4</v>
      </c>
      <c r="I74" s="56">
        <v>2</v>
      </c>
      <c r="J74" s="56">
        <v>10</v>
      </c>
      <c r="K74" s="56">
        <v>3</v>
      </c>
      <c r="L74" s="56">
        <v>4</v>
      </c>
      <c r="M74" s="56">
        <v>10</v>
      </c>
      <c r="N74" s="56">
        <v>7</v>
      </c>
      <c r="O74" s="56">
        <v>17</v>
      </c>
      <c r="P74" s="56">
        <v>8</v>
      </c>
      <c r="Q74" s="56">
        <v>26</v>
      </c>
      <c r="R74" s="56">
        <v>5</v>
      </c>
      <c r="S74" s="56">
        <v>7</v>
      </c>
      <c r="T74" s="56">
        <v>3</v>
      </c>
      <c r="U74" s="56">
        <v>3</v>
      </c>
      <c r="V74" s="56">
        <v>10</v>
      </c>
      <c r="W74" s="56">
        <v>3</v>
      </c>
      <c r="X74" s="56">
        <v>15</v>
      </c>
      <c r="Y74" s="56">
        <v>18</v>
      </c>
      <c r="Z74" s="56">
        <v>7</v>
      </c>
      <c r="AA74" s="56">
        <v>4</v>
      </c>
      <c r="AB74" s="56">
        <v>8</v>
      </c>
      <c r="AC74" s="56">
        <v>8</v>
      </c>
      <c r="AD74" s="56">
        <v>10</v>
      </c>
      <c r="AE74" s="56">
        <v>20</v>
      </c>
      <c r="AF74" s="56">
        <v>3</v>
      </c>
      <c r="AG74" s="56">
        <v>5</v>
      </c>
      <c r="AH74" s="56">
        <v>5</v>
      </c>
      <c r="AI74" s="56">
        <v>25</v>
      </c>
      <c r="AJ74" s="56">
        <v>8</v>
      </c>
      <c r="AK74" s="56">
        <v>85</v>
      </c>
      <c r="AL74" s="56">
        <v>2</v>
      </c>
      <c r="AM74" s="56">
        <v>8</v>
      </c>
      <c r="AN74" s="56">
        <v>2</v>
      </c>
      <c r="AO74" s="56">
        <v>10</v>
      </c>
      <c r="AP74" s="56">
        <v>13</v>
      </c>
      <c r="AQ74" s="56">
        <v>1</v>
      </c>
      <c r="AR74" s="56">
        <v>10</v>
      </c>
      <c r="AS74" s="56">
        <v>0</v>
      </c>
      <c r="AT74" s="56">
        <v>0</v>
      </c>
      <c r="AU74" s="56">
        <v>1</v>
      </c>
      <c r="AV74" s="56">
        <v>0</v>
      </c>
      <c r="AW74" s="56">
        <v>6</v>
      </c>
      <c r="AX74" s="56">
        <v>2</v>
      </c>
      <c r="AY74" s="56"/>
      <c r="AZ74" s="56"/>
      <c r="BA74" s="56"/>
      <c r="BB74" s="56"/>
    </row>
    <row r="75" spans="1:54" s="59" customFormat="1" ht="14.45" customHeight="1">
      <c r="A75" s="57">
        <v>17</v>
      </c>
      <c r="B75" s="49" t="s">
        <v>49</v>
      </c>
      <c r="C75" s="58">
        <f t="shared" ref="C75:AH75" si="36">SUM(C76:C77)</f>
        <v>5</v>
      </c>
      <c r="D75" s="58">
        <f t="shared" si="36"/>
        <v>8</v>
      </c>
      <c r="E75" s="58">
        <f t="shared" si="36"/>
        <v>6</v>
      </c>
      <c r="F75" s="58">
        <f t="shared" si="36"/>
        <v>7</v>
      </c>
      <c r="G75" s="58">
        <f t="shared" si="36"/>
        <v>4</v>
      </c>
      <c r="H75" s="58">
        <f t="shared" si="36"/>
        <v>4</v>
      </c>
      <c r="I75" s="58">
        <f t="shared" si="36"/>
        <v>7</v>
      </c>
      <c r="J75" s="58">
        <f t="shared" si="36"/>
        <v>3</v>
      </c>
      <c r="K75" s="58">
        <f t="shared" si="36"/>
        <v>5</v>
      </c>
      <c r="L75" s="58">
        <f t="shared" si="36"/>
        <v>2</v>
      </c>
      <c r="M75" s="58">
        <f t="shared" si="36"/>
        <v>2</v>
      </c>
      <c r="N75" s="58">
        <f t="shared" si="36"/>
        <v>14</v>
      </c>
      <c r="O75" s="58">
        <f t="shared" si="36"/>
        <v>11</v>
      </c>
      <c r="P75" s="58">
        <f t="shared" si="36"/>
        <v>10</v>
      </c>
      <c r="Q75" s="58">
        <f t="shared" si="36"/>
        <v>4</v>
      </c>
      <c r="R75" s="58">
        <f t="shared" si="36"/>
        <v>5</v>
      </c>
      <c r="S75" s="58">
        <f t="shared" si="36"/>
        <v>3</v>
      </c>
      <c r="T75" s="58">
        <f t="shared" si="36"/>
        <v>1</v>
      </c>
      <c r="U75" s="58">
        <f t="shared" si="36"/>
        <v>1</v>
      </c>
      <c r="V75" s="58">
        <f t="shared" si="36"/>
        <v>4</v>
      </c>
      <c r="W75" s="58">
        <f t="shared" si="36"/>
        <v>2</v>
      </c>
      <c r="X75" s="58">
        <f t="shared" si="36"/>
        <v>14</v>
      </c>
      <c r="Y75" s="58">
        <f t="shared" si="36"/>
        <v>5</v>
      </c>
      <c r="Z75" s="58">
        <f t="shared" si="36"/>
        <v>8</v>
      </c>
      <c r="AA75" s="58">
        <f t="shared" si="36"/>
        <v>5</v>
      </c>
      <c r="AB75" s="58">
        <f t="shared" si="36"/>
        <v>13</v>
      </c>
      <c r="AC75" s="58">
        <f t="shared" si="36"/>
        <v>8</v>
      </c>
      <c r="AD75" s="58">
        <f t="shared" si="36"/>
        <v>2</v>
      </c>
      <c r="AE75" s="58">
        <f t="shared" si="36"/>
        <v>3</v>
      </c>
      <c r="AF75" s="58">
        <f t="shared" si="36"/>
        <v>17</v>
      </c>
      <c r="AG75" s="58">
        <f t="shared" si="36"/>
        <v>33</v>
      </c>
      <c r="AH75" s="58">
        <f t="shared" si="36"/>
        <v>12</v>
      </c>
      <c r="AI75" s="58">
        <f t="shared" ref="AI75:BB75" si="37">SUM(AI76:AI77)</f>
        <v>11</v>
      </c>
      <c r="AJ75" s="58">
        <f t="shared" si="37"/>
        <v>2</v>
      </c>
      <c r="AK75" s="58">
        <f t="shared" si="37"/>
        <v>22</v>
      </c>
      <c r="AL75" s="58">
        <f t="shared" si="37"/>
        <v>5</v>
      </c>
      <c r="AM75" s="58">
        <f t="shared" si="37"/>
        <v>8</v>
      </c>
      <c r="AN75" s="58">
        <f t="shared" si="37"/>
        <v>5</v>
      </c>
      <c r="AO75" s="58">
        <f t="shared" si="37"/>
        <v>7</v>
      </c>
      <c r="AP75" s="58">
        <f t="shared" si="37"/>
        <v>2</v>
      </c>
      <c r="AQ75" s="58">
        <f t="shared" si="37"/>
        <v>2</v>
      </c>
      <c r="AR75" s="58">
        <f t="shared" si="37"/>
        <v>1</v>
      </c>
      <c r="AS75" s="58">
        <f t="shared" si="37"/>
        <v>3</v>
      </c>
      <c r="AT75" s="58">
        <f t="shared" si="37"/>
        <v>8</v>
      </c>
      <c r="AU75" s="58">
        <f t="shared" si="37"/>
        <v>4</v>
      </c>
      <c r="AV75" s="58">
        <f t="shared" si="37"/>
        <v>3</v>
      </c>
      <c r="AW75" s="58">
        <f t="shared" si="37"/>
        <v>3</v>
      </c>
      <c r="AX75" s="58">
        <f t="shared" si="37"/>
        <v>1</v>
      </c>
      <c r="AY75" s="58">
        <f t="shared" si="37"/>
        <v>0</v>
      </c>
      <c r="AZ75" s="58">
        <f t="shared" si="37"/>
        <v>0</v>
      </c>
      <c r="BA75" s="58">
        <f t="shared" si="37"/>
        <v>0</v>
      </c>
      <c r="BB75" s="58">
        <f t="shared" si="37"/>
        <v>0</v>
      </c>
    </row>
    <row r="76" spans="1:54" s="43" customFormat="1" ht="14.45" customHeight="1">
      <c r="A76" s="55"/>
      <c r="B76" s="69" t="s">
        <v>9</v>
      </c>
      <c r="C76" s="56">
        <v>5</v>
      </c>
      <c r="D76" s="56">
        <v>8</v>
      </c>
      <c r="E76" s="56">
        <v>6</v>
      </c>
      <c r="F76" s="56">
        <v>7</v>
      </c>
      <c r="G76" s="56">
        <v>4</v>
      </c>
      <c r="H76" s="56">
        <v>4</v>
      </c>
      <c r="I76" s="56">
        <v>7</v>
      </c>
      <c r="J76" s="56">
        <v>3</v>
      </c>
      <c r="K76" s="56">
        <v>5</v>
      </c>
      <c r="L76" s="56">
        <v>2</v>
      </c>
      <c r="M76" s="56">
        <v>2</v>
      </c>
      <c r="N76" s="56">
        <v>14</v>
      </c>
      <c r="O76" s="56">
        <v>11</v>
      </c>
      <c r="P76" s="56">
        <v>10</v>
      </c>
      <c r="Q76" s="56">
        <v>4</v>
      </c>
      <c r="R76" s="56">
        <v>5</v>
      </c>
      <c r="S76" s="56">
        <v>3</v>
      </c>
      <c r="T76" s="56">
        <v>1</v>
      </c>
      <c r="U76" s="56">
        <v>1</v>
      </c>
      <c r="V76" s="56">
        <v>4</v>
      </c>
      <c r="W76" s="56">
        <v>2</v>
      </c>
      <c r="X76" s="56">
        <v>14</v>
      </c>
      <c r="Y76" s="56">
        <v>5</v>
      </c>
      <c r="Z76" s="56">
        <v>8</v>
      </c>
      <c r="AA76" s="56">
        <v>5</v>
      </c>
      <c r="AB76" s="56">
        <v>13</v>
      </c>
      <c r="AC76" s="56">
        <v>8</v>
      </c>
      <c r="AD76" s="56">
        <v>2</v>
      </c>
      <c r="AE76" s="56">
        <v>3</v>
      </c>
      <c r="AF76" s="56">
        <v>17</v>
      </c>
      <c r="AG76" s="56">
        <v>33</v>
      </c>
      <c r="AH76" s="56">
        <v>12</v>
      </c>
      <c r="AI76" s="56">
        <v>11</v>
      </c>
      <c r="AJ76" s="56">
        <v>2</v>
      </c>
      <c r="AK76" s="56">
        <v>22</v>
      </c>
      <c r="AL76" s="56">
        <v>5</v>
      </c>
      <c r="AM76" s="56">
        <v>8</v>
      </c>
      <c r="AN76" s="56">
        <v>5</v>
      </c>
      <c r="AO76" s="56">
        <v>7</v>
      </c>
      <c r="AP76" s="56">
        <v>2</v>
      </c>
      <c r="AQ76" s="56">
        <v>2</v>
      </c>
      <c r="AR76" s="56">
        <v>1</v>
      </c>
      <c r="AS76" s="56">
        <v>3</v>
      </c>
      <c r="AT76" s="56">
        <v>8</v>
      </c>
      <c r="AU76" s="56">
        <v>4</v>
      </c>
      <c r="AV76" s="56">
        <v>3</v>
      </c>
      <c r="AW76" s="56">
        <v>3</v>
      </c>
      <c r="AX76" s="56">
        <v>1</v>
      </c>
      <c r="AY76" s="56"/>
      <c r="AZ76" s="56"/>
      <c r="BA76" s="56"/>
      <c r="BB76" s="56"/>
    </row>
    <row r="77" spans="1:54" ht="14.45" hidden="1" customHeight="1">
      <c r="A77" s="55"/>
      <c r="B77" s="70" t="s">
        <v>10</v>
      </c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</row>
    <row r="78" spans="1:54" ht="15" hidden="1" customHeight="1">
      <c r="A78" s="209" t="s">
        <v>52</v>
      </c>
      <c r="B78" s="209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</row>
    <row r="79" spans="1:54" ht="14.45" hidden="1" customHeight="1">
      <c r="A79" s="71">
        <v>1</v>
      </c>
      <c r="B79" s="72" t="s">
        <v>36</v>
      </c>
      <c r="C79" s="73">
        <v>47</v>
      </c>
      <c r="D79" s="73">
        <v>28</v>
      </c>
      <c r="E79" s="73">
        <v>32</v>
      </c>
      <c r="F79" s="73">
        <v>36</v>
      </c>
      <c r="G79" s="73">
        <v>39</v>
      </c>
      <c r="H79" s="73">
        <v>37</v>
      </c>
      <c r="I79" s="73">
        <v>38</v>
      </c>
      <c r="J79" s="73">
        <v>40</v>
      </c>
      <c r="K79" s="73">
        <v>29</v>
      </c>
      <c r="L79" s="73">
        <v>31</v>
      </c>
      <c r="M79" s="73">
        <v>40</v>
      </c>
      <c r="N79" s="73">
        <v>28</v>
      </c>
      <c r="O79" s="73">
        <v>26</v>
      </c>
      <c r="P79" s="73">
        <v>19</v>
      </c>
      <c r="Q79" s="73">
        <v>20</v>
      </c>
      <c r="R79" s="73">
        <v>24</v>
      </c>
      <c r="S79" s="73">
        <v>24</v>
      </c>
      <c r="T79" s="73">
        <v>20</v>
      </c>
      <c r="U79" s="73">
        <v>21</v>
      </c>
      <c r="V79" s="73">
        <v>25</v>
      </c>
      <c r="W79" s="73">
        <v>31</v>
      </c>
      <c r="X79" s="73">
        <v>38</v>
      </c>
      <c r="Y79" s="73">
        <v>32</v>
      </c>
      <c r="Z79" s="73">
        <v>32</v>
      </c>
      <c r="AA79" s="73">
        <v>33</v>
      </c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</row>
    <row r="80" spans="1:54" ht="14.45" hidden="1" customHeight="1">
      <c r="A80" s="71">
        <v>2</v>
      </c>
      <c r="B80" s="72" t="s">
        <v>37</v>
      </c>
      <c r="C80" s="73">
        <v>5</v>
      </c>
      <c r="D80" s="73">
        <v>7</v>
      </c>
      <c r="E80" s="73">
        <v>2</v>
      </c>
      <c r="F80" s="73">
        <v>1</v>
      </c>
      <c r="G80" s="73">
        <v>4</v>
      </c>
      <c r="H80" s="73">
        <v>1</v>
      </c>
      <c r="I80" s="73">
        <v>2</v>
      </c>
      <c r="J80" s="73">
        <v>2</v>
      </c>
      <c r="K80" s="73">
        <v>3</v>
      </c>
      <c r="L80" s="73">
        <v>5</v>
      </c>
      <c r="M80" s="73">
        <v>3</v>
      </c>
      <c r="N80" s="73">
        <v>3</v>
      </c>
      <c r="O80" s="73">
        <v>6</v>
      </c>
      <c r="P80" s="73">
        <v>2</v>
      </c>
      <c r="Q80" s="73">
        <v>6</v>
      </c>
      <c r="R80" s="73">
        <v>4</v>
      </c>
      <c r="S80" s="73">
        <v>1</v>
      </c>
      <c r="T80" s="73">
        <v>4</v>
      </c>
      <c r="U80" s="73">
        <v>6</v>
      </c>
      <c r="V80" s="73">
        <v>11</v>
      </c>
      <c r="W80" s="73">
        <v>4</v>
      </c>
      <c r="X80" s="73">
        <v>4</v>
      </c>
      <c r="Y80" s="73">
        <v>6</v>
      </c>
      <c r="Z80" s="73">
        <v>3</v>
      </c>
      <c r="AA80" s="73">
        <v>1</v>
      </c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</row>
    <row r="81" spans="1:54" ht="14.45" hidden="1" customHeight="1">
      <c r="A81" s="71">
        <v>3</v>
      </c>
      <c r="B81" s="72" t="s">
        <v>38</v>
      </c>
      <c r="C81" s="73">
        <v>0</v>
      </c>
      <c r="D81" s="73">
        <v>3</v>
      </c>
      <c r="E81" s="73">
        <v>3</v>
      </c>
      <c r="F81" s="73">
        <v>6</v>
      </c>
      <c r="G81" s="73">
        <v>1</v>
      </c>
      <c r="H81" s="73">
        <v>5</v>
      </c>
      <c r="I81" s="73">
        <v>4</v>
      </c>
      <c r="J81" s="73">
        <v>1</v>
      </c>
      <c r="K81" s="73">
        <v>0</v>
      </c>
      <c r="L81" s="73">
        <v>7</v>
      </c>
      <c r="M81" s="73">
        <v>0</v>
      </c>
      <c r="N81" s="73">
        <v>1</v>
      </c>
      <c r="O81" s="73">
        <v>1</v>
      </c>
      <c r="P81" s="73">
        <v>1</v>
      </c>
      <c r="Q81" s="73">
        <v>2</v>
      </c>
      <c r="R81" s="73">
        <v>0</v>
      </c>
      <c r="S81" s="73">
        <v>0</v>
      </c>
      <c r="T81" s="73">
        <v>1</v>
      </c>
      <c r="U81" s="73">
        <v>1</v>
      </c>
      <c r="V81" s="73">
        <v>2</v>
      </c>
      <c r="W81" s="73">
        <v>8</v>
      </c>
      <c r="X81" s="73">
        <v>4</v>
      </c>
      <c r="Y81" s="73">
        <v>1</v>
      </c>
      <c r="Z81" s="73">
        <v>1</v>
      </c>
      <c r="AA81" s="73">
        <v>1</v>
      </c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</row>
    <row r="82" spans="1:54" ht="14.45" hidden="1" customHeight="1">
      <c r="A82" s="71">
        <v>4</v>
      </c>
      <c r="B82" s="72" t="s">
        <v>39</v>
      </c>
      <c r="C82" s="73">
        <v>21</v>
      </c>
      <c r="D82" s="73">
        <v>6</v>
      </c>
      <c r="E82" s="73">
        <v>1</v>
      </c>
      <c r="F82" s="73">
        <v>4</v>
      </c>
      <c r="G82" s="73">
        <v>7</v>
      </c>
      <c r="H82" s="73">
        <v>5</v>
      </c>
      <c r="I82" s="73">
        <v>4</v>
      </c>
      <c r="J82" s="73">
        <v>14</v>
      </c>
      <c r="K82" s="73">
        <v>1</v>
      </c>
      <c r="L82" s="73">
        <v>3</v>
      </c>
      <c r="M82" s="73">
        <v>15</v>
      </c>
      <c r="N82" s="73">
        <v>6</v>
      </c>
      <c r="O82" s="73">
        <v>14</v>
      </c>
      <c r="P82" s="73">
        <v>2</v>
      </c>
      <c r="Q82" s="73">
        <v>4</v>
      </c>
      <c r="R82" s="73">
        <v>4</v>
      </c>
      <c r="S82" s="73">
        <v>5</v>
      </c>
      <c r="T82" s="73">
        <v>4</v>
      </c>
      <c r="U82" s="73">
        <v>3</v>
      </c>
      <c r="V82" s="73">
        <v>7</v>
      </c>
      <c r="W82" s="73">
        <v>5</v>
      </c>
      <c r="X82" s="73">
        <v>14</v>
      </c>
      <c r="Y82" s="73">
        <v>7</v>
      </c>
      <c r="Z82" s="73">
        <v>3</v>
      </c>
      <c r="AA82" s="73">
        <v>35</v>
      </c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</row>
    <row r="83" spans="1:54" s="59" customFormat="1" ht="14.45" hidden="1" customHeight="1">
      <c r="A83" s="57">
        <v>5</v>
      </c>
      <c r="B83" s="49" t="s">
        <v>40</v>
      </c>
      <c r="C83" s="58">
        <f t="shared" ref="C83:AH83" si="38">C84+C85</f>
        <v>35</v>
      </c>
      <c r="D83" s="58">
        <f t="shared" si="38"/>
        <v>47</v>
      </c>
      <c r="E83" s="58">
        <f t="shared" si="38"/>
        <v>54</v>
      </c>
      <c r="F83" s="58">
        <f t="shared" si="38"/>
        <v>39</v>
      </c>
      <c r="G83" s="58">
        <f t="shared" si="38"/>
        <v>37</v>
      </c>
      <c r="H83" s="58">
        <f t="shared" si="38"/>
        <v>38</v>
      </c>
      <c r="I83" s="58">
        <f t="shared" si="38"/>
        <v>40</v>
      </c>
      <c r="J83" s="58">
        <f t="shared" si="38"/>
        <v>29</v>
      </c>
      <c r="K83" s="58">
        <f t="shared" si="38"/>
        <v>31</v>
      </c>
      <c r="L83" s="58">
        <f t="shared" si="38"/>
        <v>40</v>
      </c>
      <c r="M83" s="58">
        <f t="shared" si="38"/>
        <v>28</v>
      </c>
      <c r="N83" s="58">
        <f t="shared" si="38"/>
        <v>26</v>
      </c>
      <c r="O83" s="58">
        <f t="shared" si="38"/>
        <v>19</v>
      </c>
      <c r="P83" s="58">
        <f t="shared" si="38"/>
        <v>20</v>
      </c>
      <c r="Q83" s="58">
        <f t="shared" si="38"/>
        <v>24</v>
      </c>
      <c r="R83" s="58">
        <f t="shared" si="38"/>
        <v>24</v>
      </c>
      <c r="S83" s="58">
        <f t="shared" si="38"/>
        <v>20</v>
      </c>
      <c r="T83" s="58">
        <f t="shared" si="38"/>
        <v>21</v>
      </c>
      <c r="U83" s="58">
        <f t="shared" si="38"/>
        <v>25</v>
      </c>
      <c r="V83" s="58">
        <f t="shared" si="38"/>
        <v>31</v>
      </c>
      <c r="W83" s="58">
        <f t="shared" si="38"/>
        <v>38</v>
      </c>
      <c r="X83" s="58">
        <f t="shared" si="38"/>
        <v>32</v>
      </c>
      <c r="Y83" s="58">
        <f t="shared" si="38"/>
        <v>32</v>
      </c>
      <c r="Z83" s="58">
        <f t="shared" si="38"/>
        <v>33</v>
      </c>
      <c r="AA83" s="58">
        <f t="shared" si="38"/>
        <v>0</v>
      </c>
      <c r="AB83" s="58">
        <f t="shared" si="38"/>
        <v>0</v>
      </c>
      <c r="AC83" s="58">
        <f t="shared" si="38"/>
        <v>0</v>
      </c>
      <c r="AD83" s="58">
        <f t="shared" si="38"/>
        <v>0</v>
      </c>
      <c r="AE83" s="58">
        <f t="shared" si="38"/>
        <v>0</v>
      </c>
      <c r="AF83" s="58">
        <f t="shared" si="38"/>
        <v>0</v>
      </c>
      <c r="AG83" s="58">
        <f t="shared" si="38"/>
        <v>0</v>
      </c>
      <c r="AH83" s="58">
        <f t="shared" si="38"/>
        <v>0</v>
      </c>
      <c r="AI83" s="58">
        <f t="shared" ref="AI83:BB83" si="39">AI84+AI85</f>
        <v>0</v>
      </c>
      <c r="AJ83" s="58">
        <f t="shared" si="39"/>
        <v>0</v>
      </c>
      <c r="AK83" s="58">
        <f t="shared" si="39"/>
        <v>0</v>
      </c>
      <c r="AL83" s="58">
        <f t="shared" si="39"/>
        <v>0</v>
      </c>
      <c r="AM83" s="58">
        <f t="shared" si="39"/>
        <v>0</v>
      </c>
      <c r="AN83" s="58">
        <f t="shared" si="39"/>
        <v>0</v>
      </c>
      <c r="AO83" s="58">
        <f t="shared" si="39"/>
        <v>0</v>
      </c>
      <c r="AP83" s="58">
        <f t="shared" si="39"/>
        <v>0</v>
      </c>
      <c r="AQ83" s="58">
        <f t="shared" si="39"/>
        <v>0</v>
      </c>
      <c r="AR83" s="58">
        <f t="shared" si="39"/>
        <v>0</v>
      </c>
      <c r="AS83" s="58">
        <f t="shared" si="39"/>
        <v>0</v>
      </c>
      <c r="AT83" s="58">
        <f t="shared" si="39"/>
        <v>0</v>
      </c>
      <c r="AU83" s="58">
        <f t="shared" si="39"/>
        <v>0</v>
      </c>
      <c r="AV83" s="58">
        <f t="shared" si="39"/>
        <v>0</v>
      </c>
      <c r="AW83" s="58">
        <f t="shared" si="39"/>
        <v>0</v>
      </c>
      <c r="AX83" s="58">
        <f t="shared" si="39"/>
        <v>0</v>
      </c>
      <c r="AY83" s="58">
        <f t="shared" si="39"/>
        <v>0</v>
      </c>
      <c r="AZ83" s="58">
        <f t="shared" si="39"/>
        <v>0</v>
      </c>
      <c r="BA83" s="58">
        <f t="shared" si="39"/>
        <v>0</v>
      </c>
      <c r="BB83" s="58">
        <f t="shared" si="39"/>
        <v>0</v>
      </c>
    </row>
    <row r="84" spans="1:54" ht="14.45" hidden="1" customHeight="1">
      <c r="A84" s="71">
        <v>6</v>
      </c>
      <c r="B84" s="72" t="s">
        <v>41</v>
      </c>
      <c r="C84" s="73">
        <v>21</v>
      </c>
      <c r="D84" s="73">
        <v>32</v>
      </c>
      <c r="E84" s="73">
        <v>36</v>
      </c>
      <c r="F84" s="73">
        <v>15</v>
      </c>
      <c r="G84" s="73">
        <v>12</v>
      </c>
      <c r="H84" s="73">
        <v>9</v>
      </c>
      <c r="I84" s="73">
        <v>12</v>
      </c>
      <c r="J84" s="73">
        <v>13</v>
      </c>
      <c r="K84" s="73">
        <v>14</v>
      </c>
      <c r="L84" s="73">
        <v>16</v>
      </c>
      <c r="M84" s="73">
        <v>12</v>
      </c>
      <c r="N84" s="73">
        <v>9</v>
      </c>
      <c r="O84" s="73">
        <v>12</v>
      </c>
      <c r="P84" s="73">
        <v>12</v>
      </c>
      <c r="Q84" s="73">
        <v>16</v>
      </c>
      <c r="R84" s="73">
        <v>18</v>
      </c>
      <c r="S84" s="73">
        <v>14</v>
      </c>
      <c r="T84" s="73">
        <v>14</v>
      </c>
      <c r="U84" s="73">
        <v>17</v>
      </c>
      <c r="V84" s="73">
        <v>22</v>
      </c>
      <c r="W84" s="73">
        <v>21</v>
      </c>
      <c r="X84" s="73">
        <v>14</v>
      </c>
      <c r="Y84" s="73">
        <v>18</v>
      </c>
      <c r="Z84" s="73">
        <v>15</v>
      </c>
      <c r="AA84" s="73">
        <v>0</v>
      </c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</row>
    <row r="85" spans="1:54" ht="14.45" hidden="1" customHeight="1">
      <c r="A85" s="71">
        <v>7</v>
      </c>
      <c r="B85" s="72" t="s">
        <v>51</v>
      </c>
      <c r="C85" s="73">
        <v>14</v>
      </c>
      <c r="D85" s="73">
        <v>15</v>
      </c>
      <c r="E85" s="73">
        <v>18</v>
      </c>
      <c r="F85" s="73">
        <v>24</v>
      </c>
      <c r="G85" s="73">
        <v>25</v>
      </c>
      <c r="H85" s="73">
        <v>29</v>
      </c>
      <c r="I85" s="73">
        <v>28</v>
      </c>
      <c r="J85" s="73">
        <v>16</v>
      </c>
      <c r="K85" s="73">
        <v>17</v>
      </c>
      <c r="L85" s="73">
        <v>24</v>
      </c>
      <c r="M85" s="73">
        <v>16</v>
      </c>
      <c r="N85" s="73">
        <v>17</v>
      </c>
      <c r="O85" s="73">
        <v>7</v>
      </c>
      <c r="P85" s="73">
        <v>8</v>
      </c>
      <c r="Q85" s="73">
        <v>8</v>
      </c>
      <c r="R85" s="73">
        <v>6</v>
      </c>
      <c r="S85" s="73">
        <v>6</v>
      </c>
      <c r="T85" s="73">
        <v>7</v>
      </c>
      <c r="U85" s="73">
        <v>8</v>
      </c>
      <c r="V85" s="73">
        <v>9</v>
      </c>
      <c r="W85" s="73">
        <v>17</v>
      </c>
      <c r="X85" s="73">
        <v>18</v>
      </c>
      <c r="Y85" s="73">
        <v>14</v>
      </c>
      <c r="Z85" s="73">
        <v>18</v>
      </c>
      <c r="AA85" s="73">
        <v>0</v>
      </c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</row>
    <row r="86" spans="1:54" ht="14.45" hidden="1" customHeight="1">
      <c r="A86" s="74">
        <v>8</v>
      </c>
      <c r="B86" s="75" t="s">
        <v>43</v>
      </c>
      <c r="C86" s="76">
        <v>42656</v>
      </c>
      <c r="D86" s="76">
        <v>42682</v>
      </c>
      <c r="E86" s="76">
        <v>42712</v>
      </c>
      <c r="F86" s="76">
        <v>42744</v>
      </c>
      <c r="G86" s="76">
        <v>42774</v>
      </c>
      <c r="H86" s="76">
        <v>42800</v>
      </c>
      <c r="I86" s="76">
        <v>42830</v>
      </c>
      <c r="J86" s="76">
        <v>42857</v>
      </c>
      <c r="K86" s="76">
        <v>42887</v>
      </c>
      <c r="L86" s="76">
        <v>42919</v>
      </c>
      <c r="M86" s="76">
        <v>42951</v>
      </c>
      <c r="N86" s="76">
        <v>42985</v>
      </c>
      <c r="O86" s="76">
        <v>43010</v>
      </c>
      <c r="P86" s="76">
        <v>43042</v>
      </c>
      <c r="Q86" s="76">
        <v>43076</v>
      </c>
      <c r="R86" s="76">
        <v>43109</v>
      </c>
      <c r="S86" s="76">
        <v>43137</v>
      </c>
      <c r="T86" s="76">
        <v>43164</v>
      </c>
      <c r="U86" s="76">
        <v>43199</v>
      </c>
      <c r="V86" s="76">
        <v>43224</v>
      </c>
      <c r="W86" s="76">
        <v>43259</v>
      </c>
      <c r="X86" s="76">
        <v>43286</v>
      </c>
      <c r="Y86" s="76">
        <v>43315</v>
      </c>
      <c r="Z86" s="76">
        <v>43347</v>
      </c>
      <c r="AA86" s="76">
        <v>43376</v>
      </c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</row>
    <row r="87" spans="1:54" ht="26.45" hidden="1" customHeight="1">
      <c r="A87" s="74">
        <v>9</v>
      </c>
      <c r="B87" s="75" t="s">
        <v>44</v>
      </c>
      <c r="C87" s="76">
        <v>42656</v>
      </c>
      <c r="D87" s="76">
        <v>42682</v>
      </c>
      <c r="E87" s="76">
        <v>42709</v>
      </c>
      <c r="F87" s="76">
        <v>42744</v>
      </c>
      <c r="G87" s="76">
        <v>42774</v>
      </c>
      <c r="H87" s="76">
        <v>42800</v>
      </c>
      <c r="I87" s="76">
        <v>42830</v>
      </c>
      <c r="J87" s="76">
        <v>42858</v>
      </c>
      <c r="K87" s="76">
        <v>42887</v>
      </c>
      <c r="L87" s="76">
        <v>42919</v>
      </c>
      <c r="M87" s="76">
        <v>42951</v>
      </c>
      <c r="N87" s="76">
        <v>42985</v>
      </c>
      <c r="O87" s="76">
        <v>43010</v>
      </c>
      <c r="P87" s="76">
        <v>43042</v>
      </c>
      <c r="Q87" s="76">
        <v>43076</v>
      </c>
      <c r="R87" s="76">
        <v>43109</v>
      </c>
      <c r="S87" s="76">
        <v>43137</v>
      </c>
      <c r="T87" s="76">
        <v>43164</v>
      </c>
      <c r="U87" s="76">
        <v>43199</v>
      </c>
      <c r="V87" s="76">
        <v>43224</v>
      </c>
      <c r="W87" s="76">
        <v>43259</v>
      </c>
      <c r="X87" s="76">
        <v>43278</v>
      </c>
      <c r="Y87" s="76">
        <v>43297</v>
      </c>
      <c r="Z87" s="76">
        <v>43348</v>
      </c>
      <c r="AA87" s="76">
        <v>43376</v>
      </c>
      <c r="AB87" s="76">
        <v>43409</v>
      </c>
      <c r="AC87" s="76">
        <v>43441</v>
      </c>
      <c r="AD87" s="76">
        <v>43479</v>
      </c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</row>
    <row r="88" spans="1:54" ht="14.45" hidden="1" customHeight="1">
      <c r="A88" s="74">
        <v>10</v>
      </c>
      <c r="B88" s="75" t="s">
        <v>45</v>
      </c>
      <c r="C88" s="76">
        <v>42656</v>
      </c>
      <c r="D88" s="76">
        <v>42682</v>
      </c>
      <c r="E88" s="76">
        <v>42712</v>
      </c>
      <c r="F88" s="76">
        <v>42744</v>
      </c>
      <c r="G88" s="76">
        <v>42746</v>
      </c>
      <c r="H88" s="76">
        <v>42800</v>
      </c>
      <c r="I88" s="76">
        <v>42830</v>
      </c>
      <c r="J88" s="76">
        <v>42851</v>
      </c>
      <c r="K88" s="76">
        <v>42887</v>
      </c>
      <c r="L88" s="76">
        <v>42919</v>
      </c>
      <c r="M88" s="76">
        <v>42951</v>
      </c>
      <c r="N88" s="76">
        <v>42985</v>
      </c>
      <c r="O88" s="76">
        <v>43010</v>
      </c>
      <c r="P88" s="76">
        <v>43042</v>
      </c>
      <c r="Q88" s="76">
        <v>43076</v>
      </c>
      <c r="R88" s="76">
        <v>43109</v>
      </c>
      <c r="S88" s="76">
        <v>43131</v>
      </c>
      <c r="T88" s="76">
        <v>43164</v>
      </c>
      <c r="U88" s="76">
        <v>43196</v>
      </c>
      <c r="V88" s="76">
        <v>43224</v>
      </c>
      <c r="W88" s="76">
        <v>43258</v>
      </c>
      <c r="X88" s="76">
        <v>43286</v>
      </c>
      <c r="Y88" s="76">
        <v>43299</v>
      </c>
      <c r="Z88" s="76">
        <v>43348</v>
      </c>
      <c r="AA88" s="76">
        <v>43376</v>
      </c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</row>
    <row r="89" spans="1:54" ht="14.45" hidden="1" customHeight="1">
      <c r="A89" s="71">
        <v>11</v>
      </c>
      <c r="B89" s="72" t="s">
        <v>25</v>
      </c>
      <c r="C89" s="73">
        <v>1</v>
      </c>
      <c r="D89" s="73">
        <v>3</v>
      </c>
      <c r="E89" s="73">
        <v>2</v>
      </c>
      <c r="F89" s="73">
        <v>3</v>
      </c>
      <c r="G89" s="73">
        <v>10</v>
      </c>
      <c r="H89" s="73">
        <v>0</v>
      </c>
      <c r="I89" s="73">
        <v>3</v>
      </c>
      <c r="J89" s="73">
        <v>0</v>
      </c>
      <c r="K89" s="73">
        <v>2</v>
      </c>
      <c r="L89" s="73">
        <v>2</v>
      </c>
      <c r="M89" s="73">
        <v>7</v>
      </c>
      <c r="N89" s="73">
        <v>1</v>
      </c>
      <c r="O89" s="73">
        <v>5</v>
      </c>
      <c r="P89" s="73">
        <v>3</v>
      </c>
      <c r="Q89" s="73">
        <v>3</v>
      </c>
      <c r="R89" s="73">
        <v>4</v>
      </c>
      <c r="S89" s="73">
        <v>2</v>
      </c>
      <c r="T89" s="73">
        <v>4</v>
      </c>
      <c r="U89" s="73">
        <v>4</v>
      </c>
      <c r="V89" s="73">
        <v>3</v>
      </c>
      <c r="W89" s="73">
        <v>4</v>
      </c>
      <c r="X89" s="73">
        <v>10</v>
      </c>
      <c r="Y89" s="73">
        <v>5</v>
      </c>
      <c r="Z89" s="73">
        <v>2</v>
      </c>
      <c r="AA89" s="73">
        <v>3</v>
      </c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</row>
    <row r="90" spans="1:54" ht="14.45" hidden="1" customHeight="1">
      <c r="A90" s="71">
        <v>12</v>
      </c>
      <c r="B90" s="72" t="s">
        <v>26</v>
      </c>
      <c r="C90" s="73">
        <v>1</v>
      </c>
      <c r="D90" s="73">
        <v>3</v>
      </c>
      <c r="E90" s="73">
        <v>1</v>
      </c>
      <c r="F90" s="73">
        <v>3</v>
      </c>
      <c r="G90" s="73">
        <v>5</v>
      </c>
      <c r="H90" s="73">
        <v>0</v>
      </c>
      <c r="I90" s="73">
        <v>1</v>
      </c>
      <c r="J90" s="73">
        <v>0</v>
      </c>
      <c r="K90" s="73">
        <v>1</v>
      </c>
      <c r="L90" s="73">
        <v>1</v>
      </c>
      <c r="M90" s="73">
        <v>6</v>
      </c>
      <c r="N90" s="73">
        <v>0</v>
      </c>
      <c r="O90" s="73">
        <v>4</v>
      </c>
      <c r="P90" s="73">
        <v>0</v>
      </c>
      <c r="Q90" s="73">
        <v>1</v>
      </c>
      <c r="R90" s="73">
        <v>2</v>
      </c>
      <c r="S90" s="73">
        <v>2</v>
      </c>
      <c r="T90" s="73">
        <v>4</v>
      </c>
      <c r="U90" s="73">
        <v>2</v>
      </c>
      <c r="V90" s="73">
        <v>3</v>
      </c>
      <c r="W90" s="73">
        <v>2</v>
      </c>
      <c r="X90" s="73">
        <v>8</v>
      </c>
      <c r="Y90" s="73">
        <v>4</v>
      </c>
      <c r="Z90" s="73">
        <v>2</v>
      </c>
      <c r="AA90" s="73">
        <v>2</v>
      </c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</row>
    <row r="91" spans="1:54" ht="14.45" hidden="1" customHeight="1">
      <c r="A91" s="71">
        <v>13</v>
      </c>
      <c r="B91" s="72" t="s">
        <v>47</v>
      </c>
      <c r="C91" s="67"/>
      <c r="D91" s="67"/>
      <c r="E91" s="67">
        <v>0</v>
      </c>
      <c r="F91" s="67">
        <v>0</v>
      </c>
      <c r="G91" s="67">
        <v>4</v>
      </c>
      <c r="H91" s="67">
        <v>3</v>
      </c>
      <c r="I91" s="67">
        <v>3</v>
      </c>
      <c r="J91" s="67">
        <v>4</v>
      </c>
      <c r="K91" s="67">
        <v>5</v>
      </c>
      <c r="L91" s="67">
        <v>7</v>
      </c>
      <c r="M91" s="67">
        <v>2</v>
      </c>
      <c r="N91" s="67">
        <v>3</v>
      </c>
      <c r="O91" s="67">
        <v>3</v>
      </c>
      <c r="P91" s="67">
        <v>6</v>
      </c>
      <c r="Q91" s="67">
        <v>4</v>
      </c>
      <c r="R91" s="67">
        <v>2</v>
      </c>
      <c r="S91" s="67">
        <v>4</v>
      </c>
      <c r="T91" s="67">
        <v>5</v>
      </c>
      <c r="U91" s="67">
        <v>3</v>
      </c>
      <c r="V91" s="67">
        <v>5</v>
      </c>
      <c r="W91" s="67">
        <v>8</v>
      </c>
      <c r="X91" s="67">
        <v>7</v>
      </c>
      <c r="Y91" s="67">
        <v>3</v>
      </c>
      <c r="Z91" s="67">
        <v>3</v>
      </c>
      <c r="AA91" s="67">
        <v>0</v>
      </c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</row>
    <row r="92" spans="1:54" ht="14.45" hidden="1" customHeight="1">
      <c r="A92" s="71">
        <v>14</v>
      </c>
      <c r="B92" s="72" t="s">
        <v>48</v>
      </c>
      <c r="C92" s="67"/>
      <c r="D92" s="67"/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1</v>
      </c>
      <c r="Y92" s="67">
        <v>1</v>
      </c>
      <c r="Z92" s="67">
        <v>0</v>
      </c>
      <c r="AA92" s="67">
        <v>0</v>
      </c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</row>
    <row r="93" spans="1:54" s="59" customFormat="1" ht="26.45" hidden="1" customHeight="1">
      <c r="A93" s="57">
        <v>15</v>
      </c>
      <c r="B93" s="49" t="s">
        <v>27</v>
      </c>
      <c r="C93" s="58">
        <f t="shared" ref="C93:AH93" si="40">SUM(C94:C98)</f>
        <v>0</v>
      </c>
      <c r="D93" s="58">
        <f t="shared" si="40"/>
        <v>15</v>
      </c>
      <c r="E93" s="58">
        <f t="shared" si="40"/>
        <v>22</v>
      </c>
      <c r="F93" s="58">
        <f t="shared" si="40"/>
        <v>17</v>
      </c>
      <c r="G93" s="58">
        <f t="shared" si="40"/>
        <v>20</v>
      </c>
      <c r="H93" s="58">
        <f t="shared" si="40"/>
        <v>12</v>
      </c>
      <c r="I93" s="58">
        <f t="shared" si="40"/>
        <v>17</v>
      </c>
      <c r="J93" s="58">
        <f t="shared" si="40"/>
        <v>11</v>
      </c>
      <c r="K93" s="58">
        <f t="shared" si="40"/>
        <v>20</v>
      </c>
      <c r="L93" s="58">
        <f t="shared" si="40"/>
        <v>70</v>
      </c>
      <c r="M93" s="58">
        <f t="shared" si="40"/>
        <v>8</v>
      </c>
      <c r="N93" s="58">
        <f t="shared" si="40"/>
        <v>20</v>
      </c>
      <c r="O93" s="58">
        <f t="shared" si="40"/>
        <v>22</v>
      </c>
      <c r="P93" s="58">
        <f t="shared" si="40"/>
        <v>58</v>
      </c>
      <c r="Q93" s="58">
        <f t="shared" si="40"/>
        <v>14</v>
      </c>
      <c r="R93" s="58">
        <f t="shared" si="40"/>
        <v>20</v>
      </c>
      <c r="S93" s="58">
        <f t="shared" si="40"/>
        <v>13</v>
      </c>
      <c r="T93" s="58">
        <f t="shared" si="40"/>
        <v>19</v>
      </c>
      <c r="U93" s="58">
        <f t="shared" si="40"/>
        <v>14</v>
      </c>
      <c r="V93" s="58">
        <f t="shared" si="40"/>
        <v>52</v>
      </c>
      <c r="W93" s="58">
        <f t="shared" si="40"/>
        <v>35</v>
      </c>
      <c r="X93" s="58">
        <f t="shared" si="40"/>
        <v>34</v>
      </c>
      <c r="Y93" s="58">
        <f t="shared" si="40"/>
        <v>30</v>
      </c>
      <c r="Z93" s="58">
        <f t="shared" si="40"/>
        <v>25</v>
      </c>
      <c r="AA93" s="58">
        <f t="shared" si="40"/>
        <v>1</v>
      </c>
      <c r="AB93" s="58">
        <f t="shared" si="40"/>
        <v>0</v>
      </c>
      <c r="AC93" s="58">
        <f t="shared" si="40"/>
        <v>0</v>
      </c>
      <c r="AD93" s="58">
        <f t="shared" si="40"/>
        <v>0</v>
      </c>
      <c r="AE93" s="58">
        <f t="shared" si="40"/>
        <v>0</v>
      </c>
      <c r="AF93" s="58">
        <f t="shared" si="40"/>
        <v>0</v>
      </c>
      <c r="AG93" s="58">
        <f t="shared" si="40"/>
        <v>0</v>
      </c>
      <c r="AH93" s="58">
        <f t="shared" si="40"/>
        <v>0</v>
      </c>
      <c r="AI93" s="58">
        <f t="shared" ref="AI93:BB93" si="41">SUM(AI94:AI98)</f>
        <v>0</v>
      </c>
      <c r="AJ93" s="58">
        <f t="shared" si="41"/>
        <v>0</v>
      </c>
      <c r="AK93" s="58">
        <f t="shared" si="41"/>
        <v>0</v>
      </c>
      <c r="AL93" s="58">
        <f t="shared" si="41"/>
        <v>0</v>
      </c>
      <c r="AM93" s="58">
        <f t="shared" si="41"/>
        <v>0</v>
      </c>
      <c r="AN93" s="58">
        <f t="shared" si="41"/>
        <v>0</v>
      </c>
      <c r="AO93" s="58">
        <f t="shared" si="41"/>
        <v>0</v>
      </c>
      <c r="AP93" s="58">
        <f t="shared" si="41"/>
        <v>0</v>
      </c>
      <c r="AQ93" s="58">
        <f t="shared" si="41"/>
        <v>0</v>
      </c>
      <c r="AR93" s="58">
        <f t="shared" si="41"/>
        <v>0</v>
      </c>
      <c r="AS93" s="58">
        <f t="shared" si="41"/>
        <v>0</v>
      </c>
      <c r="AT93" s="58">
        <f t="shared" si="41"/>
        <v>0</v>
      </c>
      <c r="AU93" s="58">
        <f t="shared" si="41"/>
        <v>0</v>
      </c>
      <c r="AV93" s="58">
        <f t="shared" si="41"/>
        <v>0</v>
      </c>
      <c r="AW93" s="58">
        <f t="shared" si="41"/>
        <v>0</v>
      </c>
      <c r="AX93" s="58">
        <f t="shared" si="41"/>
        <v>0</v>
      </c>
      <c r="AY93" s="58">
        <f t="shared" si="41"/>
        <v>0</v>
      </c>
      <c r="AZ93" s="58">
        <f t="shared" si="41"/>
        <v>0</v>
      </c>
      <c r="BA93" s="58">
        <f t="shared" si="41"/>
        <v>0</v>
      </c>
      <c r="BB93" s="58">
        <f t="shared" si="41"/>
        <v>0</v>
      </c>
    </row>
    <row r="94" spans="1:54" ht="14.45" hidden="1" customHeight="1">
      <c r="A94" s="71"/>
      <c r="B94" s="77" t="s">
        <v>4</v>
      </c>
      <c r="C94" s="73"/>
      <c r="D94" s="73">
        <v>0</v>
      </c>
      <c r="E94" s="73">
        <v>4</v>
      </c>
      <c r="F94" s="73">
        <v>5</v>
      </c>
      <c r="G94" s="73">
        <v>7</v>
      </c>
      <c r="H94" s="73">
        <v>2</v>
      </c>
      <c r="I94" s="73">
        <v>6</v>
      </c>
      <c r="J94" s="73">
        <v>3</v>
      </c>
      <c r="K94" s="73">
        <v>3</v>
      </c>
      <c r="L94" s="73">
        <v>5</v>
      </c>
      <c r="M94" s="73">
        <v>1</v>
      </c>
      <c r="N94" s="73">
        <v>1</v>
      </c>
      <c r="O94" s="73">
        <v>11</v>
      </c>
      <c r="P94" s="73">
        <v>8</v>
      </c>
      <c r="Q94" s="73">
        <v>4</v>
      </c>
      <c r="R94" s="73">
        <v>7</v>
      </c>
      <c r="S94" s="73">
        <v>4</v>
      </c>
      <c r="T94" s="73">
        <v>2</v>
      </c>
      <c r="U94" s="73">
        <v>4</v>
      </c>
      <c r="V94" s="73">
        <v>9</v>
      </c>
      <c r="W94" s="73">
        <v>13</v>
      </c>
      <c r="X94" s="73">
        <v>12</v>
      </c>
      <c r="Y94" s="73">
        <v>11</v>
      </c>
      <c r="Z94" s="73">
        <v>7</v>
      </c>
      <c r="AA94" s="73">
        <v>0</v>
      </c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</row>
    <row r="95" spans="1:54" ht="14.45" hidden="1" customHeight="1">
      <c r="A95" s="71"/>
      <c r="B95" s="77" t="s">
        <v>5</v>
      </c>
      <c r="C95" s="73"/>
      <c r="D95" s="73">
        <v>0</v>
      </c>
      <c r="E95" s="73">
        <v>2</v>
      </c>
      <c r="F95" s="73">
        <v>4</v>
      </c>
      <c r="G95" s="73">
        <v>3</v>
      </c>
      <c r="H95" s="73">
        <v>4</v>
      </c>
      <c r="I95" s="73">
        <v>3</v>
      </c>
      <c r="J95" s="73">
        <v>4</v>
      </c>
      <c r="K95" s="73">
        <v>2</v>
      </c>
      <c r="L95" s="73">
        <v>9</v>
      </c>
      <c r="M95" s="73">
        <v>1</v>
      </c>
      <c r="N95" s="73">
        <v>2</v>
      </c>
      <c r="O95" s="73">
        <v>6</v>
      </c>
      <c r="P95" s="73">
        <v>5</v>
      </c>
      <c r="Q95" s="73">
        <v>3</v>
      </c>
      <c r="R95" s="73">
        <v>3</v>
      </c>
      <c r="S95" s="73">
        <v>4</v>
      </c>
      <c r="T95" s="73">
        <v>7</v>
      </c>
      <c r="U95" s="73">
        <v>2</v>
      </c>
      <c r="V95" s="73">
        <v>11</v>
      </c>
      <c r="W95" s="73">
        <v>14</v>
      </c>
      <c r="X95" s="73">
        <v>9</v>
      </c>
      <c r="Y95" s="73">
        <v>3</v>
      </c>
      <c r="Z95" s="73">
        <v>12</v>
      </c>
      <c r="AA95" s="73">
        <v>0</v>
      </c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</row>
    <row r="96" spans="1:54" ht="14.45" hidden="1" customHeight="1">
      <c r="A96" s="71"/>
      <c r="B96" s="77" t="s">
        <v>6</v>
      </c>
      <c r="C96" s="73"/>
      <c r="D96" s="73">
        <v>0</v>
      </c>
      <c r="E96" s="73">
        <v>2</v>
      </c>
      <c r="F96" s="73">
        <v>6</v>
      </c>
      <c r="G96" s="73">
        <v>4</v>
      </c>
      <c r="H96" s="73">
        <v>4</v>
      </c>
      <c r="I96" s="73">
        <v>6</v>
      </c>
      <c r="J96" s="73">
        <v>3</v>
      </c>
      <c r="K96" s="73">
        <v>5</v>
      </c>
      <c r="L96" s="73">
        <v>16</v>
      </c>
      <c r="M96" s="73">
        <v>3</v>
      </c>
      <c r="N96" s="73">
        <v>14</v>
      </c>
      <c r="O96" s="73">
        <v>1</v>
      </c>
      <c r="P96" s="73">
        <v>6</v>
      </c>
      <c r="Q96" s="73">
        <v>6</v>
      </c>
      <c r="R96" s="73">
        <v>9</v>
      </c>
      <c r="S96" s="73">
        <v>3</v>
      </c>
      <c r="T96" s="73">
        <v>8</v>
      </c>
      <c r="U96" s="73">
        <v>5</v>
      </c>
      <c r="V96" s="73">
        <v>12</v>
      </c>
      <c r="W96" s="73">
        <v>6</v>
      </c>
      <c r="X96" s="73">
        <v>11</v>
      </c>
      <c r="Y96" s="73">
        <v>10</v>
      </c>
      <c r="Z96" s="73">
        <v>4</v>
      </c>
      <c r="AA96" s="73">
        <v>1</v>
      </c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</row>
    <row r="97" spans="1:54" ht="14.45" hidden="1" customHeight="1">
      <c r="A97" s="71"/>
      <c r="B97" s="77" t="s">
        <v>7</v>
      </c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</row>
    <row r="98" spans="1:54" ht="14.45" hidden="1" customHeight="1">
      <c r="A98" s="71"/>
      <c r="B98" s="77" t="s">
        <v>8</v>
      </c>
      <c r="C98" s="73"/>
      <c r="D98" s="73">
        <v>15</v>
      </c>
      <c r="E98" s="73">
        <v>14</v>
      </c>
      <c r="F98" s="73">
        <v>2</v>
      </c>
      <c r="G98" s="73">
        <v>6</v>
      </c>
      <c r="H98" s="73">
        <v>2</v>
      </c>
      <c r="I98" s="73">
        <v>2</v>
      </c>
      <c r="J98" s="73">
        <v>1</v>
      </c>
      <c r="K98" s="73">
        <v>10</v>
      </c>
      <c r="L98" s="73">
        <v>40</v>
      </c>
      <c r="M98" s="73">
        <v>3</v>
      </c>
      <c r="N98" s="73">
        <v>3</v>
      </c>
      <c r="O98" s="73">
        <v>4</v>
      </c>
      <c r="P98" s="73">
        <v>39</v>
      </c>
      <c r="Q98" s="73">
        <v>1</v>
      </c>
      <c r="R98" s="73">
        <v>1</v>
      </c>
      <c r="S98" s="73">
        <v>2</v>
      </c>
      <c r="T98" s="73">
        <v>2</v>
      </c>
      <c r="U98" s="73">
        <v>3</v>
      </c>
      <c r="V98" s="73">
        <v>20</v>
      </c>
      <c r="W98" s="73">
        <v>2</v>
      </c>
      <c r="X98" s="73">
        <v>2</v>
      </c>
      <c r="Y98" s="73">
        <v>6</v>
      </c>
      <c r="Z98" s="73">
        <v>2</v>
      </c>
      <c r="AA98" s="73">
        <v>0</v>
      </c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</row>
    <row r="99" spans="1:54" s="59" customFormat="1" ht="14.45" hidden="1" customHeight="1">
      <c r="A99" s="57">
        <v>16</v>
      </c>
      <c r="B99" s="49" t="s">
        <v>49</v>
      </c>
      <c r="C99" s="58">
        <f t="shared" ref="C99:AH99" si="42">SUM(C100:C101)</f>
        <v>0</v>
      </c>
      <c r="D99" s="58">
        <f t="shared" si="42"/>
        <v>2</v>
      </c>
      <c r="E99" s="58">
        <f t="shared" si="42"/>
        <v>0</v>
      </c>
      <c r="F99" s="58">
        <f t="shared" si="42"/>
        <v>2</v>
      </c>
      <c r="G99" s="58">
        <f t="shared" si="42"/>
        <v>1</v>
      </c>
      <c r="H99" s="58">
        <f t="shared" si="42"/>
        <v>1</v>
      </c>
      <c r="I99" s="58">
        <f t="shared" si="42"/>
        <v>0</v>
      </c>
      <c r="J99" s="58">
        <f t="shared" si="42"/>
        <v>0</v>
      </c>
      <c r="K99" s="58">
        <f t="shared" si="42"/>
        <v>0</v>
      </c>
      <c r="L99" s="58">
        <f t="shared" si="42"/>
        <v>0</v>
      </c>
      <c r="M99" s="58">
        <f t="shared" si="42"/>
        <v>1</v>
      </c>
      <c r="N99" s="58">
        <f t="shared" si="42"/>
        <v>1</v>
      </c>
      <c r="O99" s="58">
        <f t="shared" si="42"/>
        <v>0</v>
      </c>
      <c r="P99" s="58">
        <f t="shared" si="42"/>
        <v>0</v>
      </c>
      <c r="Q99" s="58">
        <f t="shared" si="42"/>
        <v>0</v>
      </c>
      <c r="R99" s="58">
        <f t="shared" si="42"/>
        <v>0</v>
      </c>
      <c r="S99" s="58">
        <f t="shared" si="42"/>
        <v>0</v>
      </c>
      <c r="T99" s="58">
        <f t="shared" si="42"/>
        <v>1</v>
      </c>
      <c r="U99" s="58">
        <f t="shared" si="42"/>
        <v>0</v>
      </c>
      <c r="V99" s="58">
        <f t="shared" si="42"/>
        <v>0</v>
      </c>
      <c r="W99" s="58">
        <f t="shared" si="42"/>
        <v>0</v>
      </c>
      <c r="X99" s="58">
        <f t="shared" si="42"/>
        <v>3</v>
      </c>
      <c r="Y99" s="58">
        <f t="shared" si="42"/>
        <v>2</v>
      </c>
      <c r="Z99" s="58">
        <f t="shared" si="42"/>
        <v>1</v>
      </c>
      <c r="AA99" s="58">
        <f t="shared" si="42"/>
        <v>0</v>
      </c>
      <c r="AB99" s="58">
        <f t="shared" si="42"/>
        <v>0</v>
      </c>
      <c r="AC99" s="58">
        <f t="shared" si="42"/>
        <v>0</v>
      </c>
      <c r="AD99" s="58">
        <f t="shared" si="42"/>
        <v>0</v>
      </c>
      <c r="AE99" s="58">
        <f t="shared" si="42"/>
        <v>0</v>
      </c>
      <c r="AF99" s="58">
        <f t="shared" si="42"/>
        <v>0</v>
      </c>
      <c r="AG99" s="58">
        <f t="shared" si="42"/>
        <v>0</v>
      </c>
      <c r="AH99" s="58">
        <f t="shared" si="42"/>
        <v>0</v>
      </c>
      <c r="AI99" s="58">
        <f t="shared" ref="AI99:BB99" si="43">SUM(AI100:AI101)</f>
        <v>0</v>
      </c>
      <c r="AJ99" s="58">
        <f t="shared" si="43"/>
        <v>0</v>
      </c>
      <c r="AK99" s="58">
        <f t="shared" si="43"/>
        <v>0</v>
      </c>
      <c r="AL99" s="58">
        <f t="shared" si="43"/>
        <v>0</v>
      </c>
      <c r="AM99" s="58">
        <f t="shared" si="43"/>
        <v>0</v>
      </c>
      <c r="AN99" s="58">
        <f t="shared" si="43"/>
        <v>0</v>
      </c>
      <c r="AO99" s="58">
        <f t="shared" si="43"/>
        <v>0</v>
      </c>
      <c r="AP99" s="58">
        <f t="shared" si="43"/>
        <v>0</v>
      </c>
      <c r="AQ99" s="58">
        <f t="shared" si="43"/>
        <v>0</v>
      </c>
      <c r="AR99" s="58">
        <f t="shared" si="43"/>
        <v>0</v>
      </c>
      <c r="AS99" s="58">
        <f t="shared" si="43"/>
        <v>0</v>
      </c>
      <c r="AT99" s="58">
        <f t="shared" si="43"/>
        <v>0</v>
      </c>
      <c r="AU99" s="58">
        <f t="shared" si="43"/>
        <v>0</v>
      </c>
      <c r="AV99" s="58">
        <f t="shared" si="43"/>
        <v>0</v>
      </c>
      <c r="AW99" s="58">
        <f t="shared" si="43"/>
        <v>0</v>
      </c>
      <c r="AX99" s="58">
        <f t="shared" si="43"/>
        <v>0</v>
      </c>
      <c r="AY99" s="58">
        <f t="shared" si="43"/>
        <v>0</v>
      </c>
      <c r="AZ99" s="58">
        <f t="shared" si="43"/>
        <v>0</v>
      </c>
      <c r="BA99" s="58">
        <f t="shared" si="43"/>
        <v>0</v>
      </c>
      <c r="BB99" s="58">
        <f t="shared" si="43"/>
        <v>0</v>
      </c>
    </row>
    <row r="100" spans="1:54" ht="14.45" hidden="1" customHeight="1">
      <c r="A100" s="71"/>
      <c r="B100" s="54" t="s">
        <v>9</v>
      </c>
      <c r="C100" s="73">
        <v>0</v>
      </c>
      <c r="D100" s="73">
        <v>2</v>
      </c>
      <c r="E100" s="73">
        <v>0</v>
      </c>
      <c r="F100" s="73">
        <v>2</v>
      </c>
      <c r="G100" s="73">
        <v>1</v>
      </c>
      <c r="H100" s="73">
        <v>1</v>
      </c>
      <c r="I100" s="73">
        <v>0</v>
      </c>
      <c r="J100" s="73">
        <v>0</v>
      </c>
      <c r="K100" s="73">
        <v>0</v>
      </c>
      <c r="L100" s="73">
        <v>0</v>
      </c>
      <c r="M100" s="73">
        <v>1</v>
      </c>
      <c r="N100" s="73">
        <v>1</v>
      </c>
      <c r="O100" s="73">
        <v>0</v>
      </c>
      <c r="P100" s="73">
        <v>0</v>
      </c>
      <c r="Q100" s="73">
        <v>0</v>
      </c>
      <c r="R100" s="73">
        <v>0</v>
      </c>
      <c r="S100" s="73">
        <v>0</v>
      </c>
      <c r="T100" s="73">
        <v>1</v>
      </c>
      <c r="U100" s="73">
        <v>0</v>
      </c>
      <c r="V100" s="73">
        <v>0</v>
      </c>
      <c r="W100" s="73">
        <v>0</v>
      </c>
      <c r="X100" s="73">
        <v>3</v>
      </c>
      <c r="Y100" s="73">
        <v>2</v>
      </c>
      <c r="Z100" s="73">
        <v>1</v>
      </c>
      <c r="AA100" s="73">
        <v>0</v>
      </c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</row>
    <row r="101" spans="1:54" ht="14.45" hidden="1" customHeight="1">
      <c r="A101" s="71"/>
      <c r="B101" s="54" t="s">
        <v>10</v>
      </c>
      <c r="C101" s="73">
        <v>0</v>
      </c>
      <c r="D101" s="73"/>
      <c r="E101" s="73"/>
      <c r="F101" s="73"/>
      <c r="G101" s="73"/>
      <c r="H101" s="73"/>
      <c r="I101" s="73"/>
      <c r="J101" s="73">
        <v>0</v>
      </c>
      <c r="K101" s="73">
        <v>0</v>
      </c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</row>
    <row r="102" spans="1:54" ht="15" customHeight="1">
      <c r="A102" s="209" t="s">
        <v>53</v>
      </c>
      <c r="B102" s="209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</row>
    <row r="103" spans="1:54" s="43" customFormat="1" ht="14.45" customHeight="1">
      <c r="A103" s="55">
        <v>1</v>
      </c>
      <c r="B103" s="44" t="s">
        <v>36</v>
      </c>
      <c r="C103" s="56">
        <v>41</v>
      </c>
      <c r="D103" s="56">
        <v>41</v>
      </c>
      <c r="E103" s="56">
        <v>43</v>
      </c>
      <c r="F103" s="56">
        <v>38</v>
      </c>
      <c r="G103" s="56">
        <v>40</v>
      </c>
      <c r="H103" s="56">
        <v>46</v>
      </c>
      <c r="I103" s="56">
        <v>51</v>
      </c>
      <c r="J103" s="56">
        <v>41</v>
      </c>
      <c r="K103" s="56">
        <v>37</v>
      </c>
      <c r="L103" s="56">
        <v>46</v>
      </c>
      <c r="M103" s="56">
        <v>43</v>
      </c>
      <c r="N103" s="56">
        <v>37</v>
      </c>
      <c r="O103" s="56">
        <v>34</v>
      </c>
      <c r="P103" s="56">
        <v>46</v>
      </c>
      <c r="Q103" s="56">
        <v>35</v>
      </c>
      <c r="R103" s="56">
        <v>33</v>
      </c>
      <c r="S103" s="56">
        <v>32</v>
      </c>
      <c r="T103" s="56">
        <v>33</v>
      </c>
      <c r="U103" s="56">
        <v>22</v>
      </c>
      <c r="V103" s="56">
        <v>29</v>
      </c>
      <c r="W103" s="56">
        <v>25</v>
      </c>
      <c r="X103" s="56">
        <v>27</v>
      </c>
      <c r="Y103" s="56">
        <v>35</v>
      </c>
      <c r="Z103" s="56">
        <v>37</v>
      </c>
      <c r="AA103" s="56">
        <v>26</v>
      </c>
      <c r="AB103" s="56">
        <v>33</v>
      </c>
      <c r="AC103" s="56">
        <v>30</v>
      </c>
      <c r="AD103" s="56">
        <v>28</v>
      </c>
      <c r="AE103" s="56">
        <v>27</v>
      </c>
      <c r="AF103" s="56">
        <v>28</v>
      </c>
      <c r="AG103" s="56">
        <v>22</v>
      </c>
      <c r="AH103" s="56">
        <v>30</v>
      </c>
      <c r="AI103" s="56">
        <v>32</v>
      </c>
      <c r="AJ103" s="56">
        <v>23</v>
      </c>
      <c r="AK103" s="56">
        <v>24</v>
      </c>
      <c r="AL103" s="56">
        <v>29</v>
      </c>
      <c r="AM103" s="56">
        <v>27</v>
      </c>
      <c r="AN103" s="56">
        <v>23</v>
      </c>
      <c r="AO103" s="56">
        <v>19</v>
      </c>
      <c r="AP103" s="56">
        <v>27</v>
      </c>
      <c r="AQ103" s="56">
        <v>31</v>
      </c>
      <c r="AR103" s="56">
        <v>33</v>
      </c>
      <c r="AS103" s="56">
        <v>25</v>
      </c>
      <c r="AT103" s="56">
        <v>24</v>
      </c>
      <c r="AU103" s="56">
        <v>25</v>
      </c>
      <c r="AV103" s="56">
        <v>29</v>
      </c>
      <c r="AW103" s="56">
        <v>30</v>
      </c>
      <c r="AX103" s="56">
        <v>23</v>
      </c>
      <c r="AY103" s="56"/>
      <c r="AZ103" s="56"/>
      <c r="BA103" s="56"/>
      <c r="BB103" s="56"/>
    </row>
    <row r="104" spans="1:54" s="43" customFormat="1" ht="14.45" customHeight="1">
      <c r="A104" s="55">
        <v>2</v>
      </c>
      <c r="B104" s="44" t="s">
        <v>37</v>
      </c>
      <c r="C104" s="56">
        <v>18</v>
      </c>
      <c r="D104" s="56">
        <v>16</v>
      </c>
      <c r="E104" s="56">
        <v>10</v>
      </c>
      <c r="F104" s="56">
        <v>12</v>
      </c>
      <c r="G104" s="56">
        <v>17</v>
      </c>
      <c r="H104" s="56">
        <v>27</v>
      </c>
      <c r="I104" s="56">
        <v>16</v>
      </c>
      <c r="J104" s="56">
        <v>8</v>
      </c>
      <c r="K104" s="56">
        <v>20</v>
      </c>
      <c r="L104" s="56">
        <v>11</v>
      </c>
      <c r="M104" s="56">
        <v>11</v>
      </c>
      <c r="N104" s="56">
        <v>16</v>
      </c>
      <c r="O104" s="56">
        <v>25</v>
      </c>
      <c r="P104" s="56">
        <v>12</v>
      </c>
      <c r="Q104" s="56">
        <v>11</v>
      </c>
      <c r="R104" s="56">
        <v>11</v>
      </c>
      <c r="S104" s="56">
        <v>15</v>
      </c>
      <c r="T104" s="56">
        <v>6</v>
      </c>
      <c r="U104" s="56">
        <v>19</v>
      </c>
      <c r="V104" s="56">
        <v>14</v>
      </c>
      <c r="W104" s="56">
        <v>19</v>
      </c>
      <c r="X104" s="56">
        <v>20</v>
      </c>
      <c r="Y104" s="56">
        <v>16</v>
      </c>
      <c r="Z104" s="56">
        <v>7</v>
      </c>
      <c r="AA104" s="56">
        <v>12</v>
      </c>
      <c r="AB104" s="56">
        <v>12</v>
      </c>
      <c r="AC104" s="56">
        <v>11</v>
      </c>
      <c r="AD104" s="56">
        <v>14</v>
      </c>
      <c r="AE104" s="56">
        <v>12</v>
      </c>
      <c r="AF104" s="56">
        <v>10</v>
      </c>
      <c r="AG104" s="56">
        <v>21</v>
      </c>
      <c r="AH104" s="56">
        <v>12</v>
      </c>
      <c r="AI104" s="56">
        <v>12</v>
      </c>
      <c r="AJ104" s="56">
        <v>9</v>
      </c>
      <c r="AK104" s="56">
        <v>17</v>
      </c>
      <c r="AL104" s="56">
        <v>13</v>
      </c>
      <c r="AM104" s="56">
        <v>10</v>
      </c>
      <c r="AN104" s="56">
        <v>13</v>
      </c>
      <c r="AO104" s="56">
        <v>21</v>
      </c>
      <c r="AP104" s="56">
        <v>16</v>
      </c>
      <c r="AQ104" s="56">
        <v>18</v>
      </c>
      <c r="AR104" s="56">
        <v>8</v>
      </c>
      <c r="AS104" s="56">
        <v>10</v>
      </c>
      <c r="AT104" s="56">
        <v>9</v>
      </c>
      <c r="AU104" s="56">
        <v>11</v>
      </c>
      <c r="AV104" s="56">
        <v>20</v>
      </c>
      <c r="AW104" s="56">
        <v>7</v>
      </c>
      <c r="AX104" s="56">
        <v>14</v>
      </c>
      <c r="AY104" s="56"/>
      <c r="AZ104" s="56"/>
      <c r="BA104" s="56"/>
      <c r="BB104" s="56"/>
    </row>
    <row r="105" spans="1:54" s="43" customFormat="1" ht="14.45" customHeight="1">
      <c r="A105" s="55">
        <v>3</v>
      </c>
      <c r="B105" s="44" t="s">
        <v>38</v>
      </c>
      <c r="C105" s="56">
        <v>0</v>
      </c>
      <c r="D105" s="56">
        <v>1</v>
      </c>
      <c r="E105" s="56">
        <v>1</v>
      </c>
      <c r="F105" s="56">
        <v>0</v>
      </c>
      <c r="G105" s="56">
        <v>0</v>
      </c>
      <c r="H105" s="56">
        <v>0</v>
      </c>
      <c r="I105" s="56">
        <v>0</v>
      </c>
      <c r="J105" s="56">
        <v>1</v>
      </c>
      <c r="K105" s="56">
        <v>1</v>
      </c>
      <c r="L105" s="56">
        <v>0</v>
      </c>
      <c r="M105" s="56">
        <v>0</v>
      </c>
      <c r="N105" s="56">
        <v>1</v>
      </c>
      <c r="O105" s="56">
        <v>2</v>
      </c>
      <c r="P105" s="56">
        <v>1</v>
      </c>
      <c r="Q105" s="56">
        <v>1</v>
      </c>
      <c r="R105" s="56">
        <v>0</v>
      </c>
      <c r="S105" s="56">
        <v>0</v>
      </c>
      <c r="T105" s="56">
        <v>2</v>
      </c>
      <c r="U105" s="56">
        <v>1</v>
      </c>
      <c r="V105" s="56">
        <v>0</v>
      </c>
      <c r="W105" s="56">
        <v>0</v>
      </c>
      <c r="X105" s="56">
        <v>0</v>
      </c>
      <c r="Y105" s="56">
        <v>1</v>
      </c>
      <c r="Z105" s="56">
        <v>0</v>
      </c>
      <c r="AA105" s="56">
        <v>0</v>
      </c>
      <c r="AB105" s="56">
        <v>0</v>
      </c>
      <c r="AC105" s="56">
        <v>0</v>
      </c>
      <c r="AD105" s="56">
        <v>0</v>
      </c>
      <c r="AE105" s="56">
        <v>0</v>
      </c>
      <c r="AF105" s="56">
        <v>0</v>
      </c>
      <c r="AG105" s="56">
        <v>0</v>
      </c>
      <c r="AH105" s="56">
        <v>0</v>
      </c>
      <c r="AI105" s="56">
        <v>0</v>
      </c>
      <c r="AJ105" s="56">
        <v>0</v>
      </c>
      <c r="AK105" s="56">
        <v>0</v>
      </c>
      <c r="AL105" s="56">
        <v>0</v>
      </c>
      <c r="AM105" s="56">
        <v>0</v>
      </c>
      <c r="AN105" s="56">
        <v>0</v>
      </c>
      <c r="AO105" s="56">
        <v>0</v>
      </c>
      <c r="AP105" s="56">
        <v>0</v>
      </c>
      <c r="AQ105" s="56">
        <v>0</v>
      </c>
      <c r="AR105" s="56">
        <v>0</v>
      </c>
      <c r="AS105" s="56">
        <v>0</v>
      </c>
      <c r="AT105" s="56">
        <v>0</v>
      </c>
      <c r="AU105" s="56">
        <v>0</v>
      </c>
      <c r="AV105" s="56">
        <v>0</v>
      </c>
      <c r="AW105" s="56">
        <v>0</v>
      </c>
      <c r="AX105" s="56">
        <v>1</v>
      </c>
      <c r="AY105" s="56"/>
      <c r="AZ105" s="56"/>
      <c r="BA105" s="56"/>
      <c r="BB105" s="56"/>
    </row>
    <row r="106" spans="1:54" s="43" customFormat="1" ht="14.45" customHeight="1">
      <c r="A106" s="55">
        <v>4</v>
      </c>
      <c r="B106" s="44" t="s">
        <v>39</v>
      </c>
      <c r="C106" s="56">
        <v>18</v>
      </c>
      <c r="D106" s="56">
        <v>15</v>
      </c>
      <c r="E106" s="56">
        <v>16</v>
      </c>
      <c r="F106" s="56">
        <v>10</v>
      </c>
      <c r="G106" s="56">
        <v>11</v>
      </c>
      <c r="H106" s="56">
        <v>22</v>
      </c>
      <c r="I106" s="56">
        <v>26</v>
      </c>
      <c r="J106" s="56">
        <v>13</v>
      </c>
      <c r="K106" s="56">
        <v>12</v>
      </c>
      <c r="L106" s="56">
        <v>14</v>
      </c>
      <c r="M106" s="56">
        <v>17</v>
      </c>
      <c r="N106" s="56">
        <v>20</v>
      </c>
      <c r="O106" s="56">
        <v>15</v>
      </c>
      <c r="P106" s="56">
        <v>24</v>
      </c>
      <c r="Q106" s="56">
        <v>14</v>
      </c>
      <c r="R106" s="56">
        <v>12</v>
      </c>
      <c r="S106" s="56">
        <v>14</v>
      </c>
      <c r="T106" s="56">
        <v>19</v>
      </c>
      <c r="U106" s="56">
        <v>13</v>
      </c>
      <c r="V106" s="56">
        <v>18</v>
      </c>
      <c r="W106" s="56">
        <v>17</v>
      </c>
      <c r="X106" s="56">
        <v>12</v>
      </c>
      <c r="Y106" s="56">
        <v>15</v>
      </c>
      <c r="Z106" s="56">
        <v>18</v>
      </c>
      <c r="AA106" s="56">
        <v>5</v>
      </c>
      <c r="AB106" s="56">
        <v>15</v>
      </c>
      <c r="AC106" s="56">
        <v>13</v>
      </c>
      <c r="AD106" s="56">
        <v>15</v>
      </c>
      <c r="AE106" s="56">
        <v>11</v>
      </c>
      <c r="AF106" s="56">
        <v>16</v>
      </c>
      <c r="AG106" s="56">
        <v>13</v>
      </c>
      <c r="AH106" s="56">
        <v>10</v>
      </c>
      <c r="AI106" s="56">
        <v>21</v>
      </c>
      <c r="AJ106" s="56">
        <v>8</v>
      </c>
      <c r="AK106" s="56">
        <v>12</v>
      </c>
      <c r="AL106" s="56">
        <v>15</v>
      </c>
      <c r="AM106" s="56">
        <v>14</v>
      </c>
      <c r="AN106" s="56">
        <v>17</v>
      </c>
      <c r="AO106" s="56">
        <v>13</v>
      </c>
      <c r="AP106" s="56">
        <v>12</v>
      </c>
      <c r="AQ106" s="56">
        <v>16</v>
      </c>
      <c r="AR106" s="56">
        <v>16</v>
      </c>
      <c r="AS106" s="56">
        <v>11</v>
      </c>
      <c r="AT106" s="56">
        <v>8</v>
      </c>
      <c r="AU106" s="56">
        <v>7</v>
      </c>
      <c r="AV106" s="56">
        <v>19</v>
      </c>
      <c r="AW106" s="56">
        <v>14</v>
      </c>
      <c r="AX106" s="56">
        <v>6</v>
      </c>
      <c r="AY106" s="56"/>
      <c r="AZ106" s="56"/>
      <c r="BA106" s="56"/>
      <c r="BB106" s="56"/>
    </row>
    <row r="107" spans="1:54" s="59" customFormat="1" ht="14.45" customHeight="1">
      <c r="A107" s="57">
        <v>5</v>
      </c>
      <c r="B107" s="49" t="s">
        <v>40</v>
      </c>
      <c r="C107" s="58">
        <f t="shared" ref="C107:AH107" si="44">C108+C109</f>
        <v>41</v>
      </c>
      <c r="D107" s="58">
        <f t="shared" si="44"/>
        <v>43</v>
      </c>
      <c r="E107" s="58">
        <f t="shared" si="44"/>
        <v>38</v>
      </c>
      <c r="F107" s="58">
        <f t="shared" si="44"/>
        <v>40</v>
      </c>
      <c r="G107" s="58">
        <f t="shared" si="44"/>
        <v>46</v>
      </c>
      <c r="H107" s="58">
        <f t="shared" si="44"/>
        <v>51</v>
      </c>
      <c r="I107" s="58">
        <f t="shared" si="44"/>
        <v>41</v>
      </c>
      <c r="J107" s="58">
        <f t="shared" si="44"/>
        <v>37</v>
      </c>
      <c r="K107" s="58">
        <f t="shared" si="44"/>
        <v>46</v>
      </c>
      <c r="L107" s="58">
        <f t="shared" si="44"/>
        <v>43</v>
      </c>
      <c r="M107" s="58">
        <f t="shared" si="44"/>
        <v>37</v>
      </c>
      <c r="N107" s="58">
        <f t="shared" si="44"/>
        <v>34</v>
      </c>
      <c r="O107" s="58">
        <f t="shared" si="44"/>
        <v>46</v>
      </c>
      <c r="P107" s="58">
        <f t="shared" si="44"/>
        <v>35</v>
      </c>
      <c r="Q107" s="58">
        <f t="shared" si="44"/>
        <v>33</v>
      </c>
      <c r="R107" s="58">
        <f t="shared" si="44"/>
        <v>32</v>
      </c>
      <c r="S107" s="58">
        <f t="shared" si="44"/>
        <v>33</v>
      </c>
      <c r="T107" s="58">
        <f t="shared" si="44"/>
        <v>22</v>
      </c>
      <c r="U107" s="58">
        <f t="shared" si="44"/>
        <v>29</v>
      </c>
      <c r="V107" s="58">
        <f t="shared" si="44"/>
        <v>25</v>
      </c>
      <c r="W107" s="58">
        <f t="shared" si="44"/>
        <v>27</v>
      </c>
      <c r="X107" s="58">
        <f t="shared" si="44"/>
        <v>35</v>
      </c>
      <c r="Y107" s="58">
        <f t="shared" si="44"/>
        <v>37</v>
      </c>
      <c r="Z107" s="58">
        <f t="shared" si="44"/>
        <v>26</v>
      </c>
      <c r="AA107" s="58">
        <f t="shared" si="44"/>
        <v>33</v>
      </c>
      <c r="AB107" s="58">
        <f t="shared" si="44"/>
        <v>30</v>
      </c>
      <c r="AC107" s="58">
        <f t="shared" si="44"/>
        <v>28</v>
      </c>
      <c r="AD107" s="58">
        <f t="shared" si="44"/>
        <v>27</v>
      </c>
      <c r="AE107" s="58">
        <f t="shared" si="44"/>
        <v>28</v>
      </c>
      <c r="AF107" s="58">
        <f t="shared" si="44"/>
        <v>22</v>
      </c>
      <c r="AG107" s="58">
        <f t="shared" si="44"/>
        <v>30</v>
      </c>
      <c r="AH107" s="58">
        <f t="shared" si="44"/>
        <v>32</v>
      </c>
      <c r="AI107" s="58">
        <f t="shared" ref="AI107:BB107" si="45">AI108+AI109</f>
        <v>23</v>
      </c>
      <c r="AJ107" s="58">
        <f t="shared" si="45"/>
        <v>24</v>
      </c>
      <c r="AK107" s="58">
        <f t="shared" si="45"/>
        <v>29</v>
      </c>
      <c r="AL107" s="58">
        <f t="shared" si="45"/>
        <v>27</v>
      </c>
      <c r="AM107" s="58">
        <f t="shared" si="45"/>
        <v>23</v>
      </c>
      <c r="AN107" s="58">
        <f t="shared" si="45"/>
        <v>19</v>
      </c>
      <c r="AO107" s="58">
        <f t="shared" si="45"/>
        <v>27</v>
      </c>
      <c r="AP107" s="58">
        <f t="shared" si="45"/>
        <v>31</v>
      </c>
      <c r="AQ107" s="58">
        <f t="shared" si="45"/>
        <v>33</v>
      </c>
      <c r="AR107" s="58">
        <f t="shared" si="45"/>
        <v>25</v>
      </c>
      <c r="AS107" s="58">
        <f t="shared" si="45"/>
        <v>24</v>
      </c>
      <c r="AT107" s="58">
        <f t="shared" si="45"/>
        <v>25</v>
      </c>
      <c r="AU107" s="58">
        <f t="shared" si="45"/>
        <v>29</v>
      </c>
      <c r="AV107" s="58">
        <f t="shared" si="45"/>
        <v>30</v>
      </c>
      <c r="AW107" s="58">
        <f t="shared" si="45"/>
        <v>23</v>
      </c>
      <c r="AX107" s="58">
        <f t="shared" si="45"/>
        <v>32</v>
      </c>
      <c r="AY107" s="58">
        <f t="shared" si="45"/>
        <v>0</v>
      </c>
      <c r="AZ107" s="58">
        <f t="shared" si="45"/>
        <v>0</v>
      </c>
      <c r="BA107" s="58">
        <f t="shared" si="45"/>
        <v>0</v>
      </c>
      <c r="BB107" s="58">
        <f t="shared" si="45"/>
        <v>0</v>
      </c>
    </row>
    <row r="108" spans="1:54" s="43" customFormat="1" ht="14.45" customHeight="1">
      <c r="A108" s="55">
        <v>6</v>
      </c>
      <c r="B108" s="44" t="s">
        <v>41</v>
      </c>
      <c r="C108" s="56">
        <v>41</v>
      </c>
      <c r="D108" s="56">
        <v>43</v>
      </c>
      <c r="E108" s="56">
        <v>38</v>
      </c>
      <c r="F108" s="56">
        <v>40</v>
      </c>
      <c r="G108" s="56">
        <v>46</v>
      </c>
      <c r="H108" s="56">
        <v>51</v>
      </c>
      <c r="I108" s="56">
        <v>41</v>
      </c>
      <c r="J108" s="56">
        <v>37</v>
      </c>
      <c r="K108" s="56">
        <v>46</v>
      </c>
      <c r="L108" s="56">
        <v>43</v>
      </c>
      <c r="M108" s="56">
        <v>37</v>
      </c>
      <c r="N108" s="56">
        <v>34</v>
      </c>
      <c r="O108" s="56">
        <v>46</v>
      </c>
      <c r="P108" s="56">
        <v>35</v>
      </c>
      <c r="Q108" s="56">
        <v>33</v>
      </c>
      <c r="R108" s="56">
        <v>32</v>
      </c>
      <c r="S108" s="56">
        <v>33</v>
      </c>
      <c r="T108" s="56">
        <v>22</v>
      </c>
      <c r="U108" s="56">
        <v>29</v>
      </c>
      <c r="V108" s="56">
        <v>25</v>
      </c>
      <c r="W108" s="56">
        <v>27</v>
      </c>
      <c r="X108" s="56">
        <v>35</v>
      </c>
      <c r="Y108" s="56">
        <v>37</v>
      </c>
      <c r="Z108" s="56">
        <v>26</v>
      </c>
      <c r="AA108" s="56">
        <v>33</v>
      </c>
      <c r="AB108" s="56">
        <v>30</v>
      </c>
      <c r="AC108" s="56">
        <v>28</v>
      </c>
      <c r="AD108" s="56">
        <v>27</v>
      </c>
      <c r="AE108" s="56">
        <v>28</v>
      </c>
      <c r="AF108" s="56">
        <v>22</v>
      </c>
      <c r="AG108" s="56">
        <v>30</v>
      </c>
      <c r="AH108" s="56">
        <v>32</v>
      </c>
      <c r="AI108" s="56">
        <v>23</v>
      </c>
      <c r="AJ108" s="56">
        <v>24</v>
      </c>
      <c r="AK108" s="56">
        <v>29</v>
      </c>
      <c r="AL108" s="56">
        <v>27</v>
      </c>
      <c r="AM108" s="56">
        <v>23</v>
      </c>
      <c r="AN108" s="56">
        <v>19</v>
      </c>
      <c r="AO108" s="56">
        <v>27</v>
      </c>
      <c r="AP108" s="56">
        <v>31</v>
      </c>
      <c r="AQ108" s="56">
        <v>33</v>
      </c>
      <c r="AR108" s="56">
        <v>25</v>
      </c>
      <c r="AS108" s="56">
        <v>24</v>
      </c>
      <c r="AT108" s="56">
        <v>25</v>
      </c>
      <c r="AU108" s="56">
        <v>29</v>
      </c>
      <c r="AV108" s="56">
        <v>30</v>
      </c>
      <c r="AW108" s="56">
        <v>23</v>
      </c>
      <c r="AX108" s="56">
        <v>32</v>
      </c>
      <c r="AY108" s="56"/>
      <c r="AZ108" s="56"/>
      <c r="BA108" s="56"/>
      <c r="BB108" s="56"/>
    </row>
    <row r="109" spans="1:54" s="43" customFormat="1" ht="14.45" customHeight="1">
      <c r="A109" s="55">
        <v>7</v>
      </c>
      <c r="B109" s="44" t="s">
        <v>51</v>
      </c>
      <c r="C109" s="56"/>
      <c r="D109" s="56">
        <v>0</v>
      </c>
      <c r="E109" s="56">
        <v>0</v>
      </c>
      <c r="F109" s="56">
        <v>0</v>
      </c>
      <c r="G109" s="56">
        <v>0</v>
      </c>
      <c r="H109" s="56">
        <v>0</v>
      </c>
      <c r="I109" s="56">
        <v>0</v>
      </c>
      <c r="J109" s="56">
        <v>0</v>
      </c>
      <c r="K109" s="56">
        <v>0</v>
      </c>
      <c r="L109" s="56">
        <v>0</v>
      </c>
      <c r="M109" s="56">
        <v>0</v>
      </c>
      <c r="N109" s="56">
        <v>0</v>
      </c>
      <c r="O109" s="56">
        <v>0</v>
      </c>
      <c r="P109" s="56">
        <v>0</v>
      </c>
      <c r="Q109" s="56">
        <v>0</v>
      </c>
      <c r="R109" s="56">
        <v>0</v>
      </c>
      <c r="S109" s="56">
        <v>0</v>
      </c>
      <c r="T109" s="56">
        <v>0</v>
      </c>
      <c r="U109" s="56">
        <v>0</v>
      </c>
      <c r="V109" s="56">
        <v>0</v>
      </c>
      <c r="W109" s="56">
        <v>0</v>
      </c>
      <c r="X109" s="56">
        <v>0</v>
      </c>
      <c r="Y109" s="56">
        <v>0</v>
      </c>
      <c r="Z109" s="56">
        <v>0</v>
      </c>
      <c r="AA109" s="56">
        <v>0</v>
      </c>
      <c r="AB109" s="56">
        <v>0</v>
      </c>
      <c r="AC109" s="56">
        <v>0</v>
      </c>
      <c r="AD109" s="56">
        <v>0</v>
      </c>
      <c r="AE109" s="56">
        <v>0</v>
      </c>
      <c r="AF109" s="56">
        <v>0</v>
      </c>
      <c r="AG109" s="56">
        <v>0</v>
      </c>
      <c r="AH109" s="56">
        <v>0</v>
      </c>
      <c r="AI109" s="56">
        <v>0</v>
      </c>
      <c r="AJ109" s="56">
        <v>0</v>
      </c>
      <c r="AK109" s="56">
        <v>0</v>
      </c>
      <c r="AL109" s="56">
        <v>0</v>
      </c>
      <c r="AM109" s="56">
        <v>0</v>
      </c>
      <c r="AN109" s="56">
        <v>0</v>
      </c>
      <c r="AO109" s="56">
        <v>0</v>
      </c>
      <c r="AP109" s="56">
        <v>0</v>
      </c>
      <c r="AQ109" s="56">
        <v>0</v>
      </c>
      <c r="AR109" s="56">
        <v>0</v>
      </c>
      <c r="AS109" s="56">
        <v>0</v>
      </c>
      <c r="AT109" s="56">
        <v>0</v>
      </c>
      <c r="AU109" s="56">
        <v>0</v>
      </c>
      <c r="AV109" s="56">
        <v>0</v>
      </c>
      <c r="AW109" s="56">
        <v>0</v>
      </c>
      <c r="AX109" s="56">
        <v>0</v>
      </c>
      <c r="AY109" s="56"/>
      <c r="AZ109" s="56"/>
      <c r="BA109" s="56"/>
      <c r="BB109" s="56"/>
    </row>
    <row r="110" spans="1:54" ht="14.45" customHeight="1">
      <c r="A110" s="60">
        <v>8</v>
      </c>
      <c r="B110" s="46" t="s">
        <v>43</v>
      </c>
      <c r="C110" s="61">
        <v>42656</v>
      </c>
      <c r="D110" s="61">
        <v>42682</v>
      </c>
      <c r="E110" s="61">
        <v>42710</v>
      </c>
      <c r="F110" s="61">
        <v>42744</v>
      </c>
      <c r="G110" s="61">
        <v>42774</v>
      </c>
      <c r="H110" s="61">
        <v>42800</v>
      </c>
      <c r="I110" s="61">
        <v>46482</v>
      </c>
      <c r="J110" s="61">
        <v>42857</v>
      </c>
      <c r="K110" s="61">
        <v>42887</v>
      </c>
      <c r="L110" s="61">
        <v>42919</v>
      </c>
      <c r="M110" s="61">
        <v>42950</v>
      </c>
      <c r="N110" s="61">
        <v>42985</v>
      </c>
      <c r="O110" s="61">
        <v>43010</v>
      </c>
      <c r="P110" s="61">
        <v>43042</v>
      </c>
      <c r="Q110" s="61">
        <v>43076</v>
      </c>
      <c r="R110" s="61">
        <v>43109</v>
      </c>
      <c r="S110" s="61">
        <v>43137</v>
      </c>
      <c r="T110" s="61">
        <v>43164</v>
      </c>
      <c r="U110" s="61">
        <v>43199</v>
      </c>
      <c r="V110" s="61">
        <v>43222</v>
      </c>
      <c r="W110" s="61">
        <v>43259</v>
      </c>
      <c r="X110" s="61">
        <v>43286</v>
      </c>
      <c r="Y110" s="61">
        <v>43312</v>
      </c>
      <c r="Z110" s="61">
        <v>43348</v>
      </c>
      <c r="AA110" s="61">
        <v>43376</v>
      </c>
      <c r="AB110" s="61">
        <v>43409</v>
      </c>
      <c r="AC110" s="61">
        <v>43440</v>
      </c>
      <c r="AD110" s="61">
        <v>43479</v>
      </c>
      <c r="AE110" s="61">
        <v>43502</v>
      </c>
      <c r="AF110" s="61">
        <v>43525</v>
      </c>
      <c r="AG110" s="61">
        <v>43553</v>
      </c>
      <c r="AH110" s="61">
        <v>43592</v>
      </c>
      <c r="AI110" s="61">
        <v>43620</v>
      </c>
      <c r="AJ110" s="61">
        <v>43648</v>
      </c>
      <c r="AK110" s="61">
        <v>43682</v>
      </c>
      <c r="AL110" s="61">
        <v>43711</v>
      </c>
      <c r="AM110" s="61">
        <v>43742</v>
      </c>
      <c r="AN110" s="61">
        <v>43780</v>
      </c>
      <c r="AO110" s="61">
        <v>43802</v>
      </c>
      <c r="AP110" s="61">
        <v>43840</v>
      </c>
      <c r="AQ110" s="61">
        <v>43867</v>
      </c>
      <c r="AR110" s="61">
        <v>43899</v>
      </c>
      <c r="AS110" s="61">
        <v>43934</v>
      </c>
      <c r="AT110" s="61">
        <v>43956</v>
      </c>
      <c r="AU110" s="61">
        <v>43985</v>
      </c>
      <c r="AV110" s="61">
        <v>44018</v>
      </c>
      <c r="AW110" s="61">
        <v>44048</v>
      </c>
      <c r="AX110" s="61">
        <v>44082</v>
      </c>
      <c r="AY110" s="61"/>
      <c r="AZ110" s="61"/>
      <c r="BA110" s="61"/>
      <c r="BB110" s="61"/>
    </row>
    <row r="111" spans="1:54" ht="26.45" customHeight="1">
      <c r="A111" s="60">
        <v>9</v>
      </c>
      <c r="B111" s="46" t="s">
        <v>44</v>
      </c>
      <c r="C111" s="61">
        <v>42656</v>
      </c>
      <c r="D111" s="61">
        <v>42682</v>
      </c>
      <c r="E111" s="61">
        <v>42712</v>
      </c>
      <c r="F111" s="61">
        <v>42744</v>
      </c>
      <c r="G111" s="61">
        <v>42774</v>
      </c>
      <c r="H111" s="61">
        <v>42800</v>
      </c>
      <c r="I111" s="61">
        <v>42830</v>
      </c>
      <c r="J111" s="61">
        <v>42858</v>
      </c>
      <c r="K111" s="61">
        <v>42884</v>
      </c>
      <c r="L111" s="61">
        <v>42919</v>
      </c>
      <c r="M111" s="61">
        <v>42951</v>
      </c>
      <c r="N111" s="61">
        <v>42985</v>
      </c>
      <c r="O111" s="61">
        <v>43010</v>
      </c>
      <c r="P111" s="61">
        <v>43042</v>
      </c>
      <c r="Q111" s="61">
        <v>43076</v>
      </c>
      <c r="R111" s="61">
        <v>43108</v>
      </c>
      <c r="S111" s="61">
        <v>43137</v>
      </c>
      <c r="T111" s="61">
        <v>43164</v>
      </c>
      <c r="U111" s="61">
        <v>43199</v>
      </c>
      <c r="V111" s="61">
        <v>43208</v>
      </c>
      <c r="W111" s="61">
        <v>43257</v>
      </c>
      <c r="X111" s="61">
        <v>43279</v>
      </c>
      <c r="Y111" s="61">
        <v>43305</v>
      </c>
      <c r="Z111" s="61">
        <v>43348</v>
      </c>
      <c r="AA111" s="61">
        <v>43375</v>
      </c>
      <c r="AB111" s="61">
        <v>43409</v>
      </c>
      <c r="AC111" s="61">
        <v>43441</v>
      </c>
      <c r="AD111" s="61">
        <v>43479</v>
      </c>
      <c r="AE111" s="61">
        <v>43503</v>
      </c>
      <c r="AF111" s="61">
        <v>43528</v>
      </c>
      <c r="AG111" s="61">
        <v>43557</v>
      </c>
      <c r="AH111" s="61">
        <v>43592</v>
      </c>
      <c r="AI111" s="61">
        <v>43620</v>
      </c>
      <c r="AJ111" s="61">
        <v>43648</v>
      </c>
      <c r="AK111" s="61">
        <v>43682</v>
      </c>
      <c r="AL111" s="61">
        <v>43711</v>
      </c>
      <c r="AM111" s="61">
        <v>43742</v>
      </c>
      <c r="AN111" s="61">
        <v>43780</v>
      </c>
      <c r="AO111" s="61">
        <v>43802</v>
      </c>
      <c r="AP111" s="61">
        <v>43840</v>
      </c>
      <c r="AQ111" s="61">
        <v>43867</v>
      </c>
      <c r="AR111" s="61">
        <v>43899</v>
      </c>
      <c r="AS111" s="61">
        <v>43934</v>
      </c>
      <c r="AT111" s="61">
        <v>43956</v>
      </c>
      <c r="AU111" s="61">
        <v>43985</v>
      </c>
      <c r="AV111" s="61">
        <v>44018</v>
      </c>
      <c r="AW111" s="61">
        <v>44049</v>
      </c>
      <c r="AX111" s="61">
        <v>44082</v>
      </c>
      <c r="AY111" s="61"/>
      <c r="AZ111" s="61"/>
      <c r="BA111" s="61"/>
      <c r="BB111" s="61"/>
    </row>
    <row r="112" spans="1:54" ht="14.45" customHeight="1">
      <c r="A112" s="60">
        <v>10</v>
      </c>
      <c r="B112" s="46" t="s">
        <v>45</v>
      </c>
      <c r="C112" s="61">
        <v>42656</v>
      </c>
      <c r="D112" s="61">
        <v>42682</v>
      </c>
      <c r="E112" s="61">
        <v>42712</v>
      </c>
      <c r="F112" s="61">
        <v>42744</v>
      </c>
      <c r="G112" s="61">
        <v>42774</v>
      </c>
      <c r="H112" s="61">
        <v>42800</v>
      </c>
      <c r="I112" s="61">
        <v>42830</v>
      </c>
      <c r="J112" s="61">
        <v>42858</v>
      </c>
      <c r="K112" s="61">
        <v>42887</v>
      </c>
      <c r="L112" s="61">
        <v>42919</v>
      </c>
      <c r="M112" s="61">
        <v>42951</v>
      </c>
      <c r="N112" s="61">
        <v>42985</v>
      </c>
      <c r="O112" s="61">
        <v>43010</v>
      </c>
      <c r="P112" s="61">
        <v>43042</v>
      </c>
      <c r="Q112" s="61">
        <v>43076</v>
      </c>
      <c r="R112" s="61">
        <v>43109</v>
      </c>
      <c r="S112" s="61">
        <v>43137</v>
      </c>
      <c r="T112" s="61">
        <v>43164</v>
      </c>
      <c r="U112" s="61">
        <v>43199</v>
      </c>
      <c r="V112" s="61">
        <v>43224</v>
      </c>
      <c r="W112" s="61">
        <v>43259</v>
      </c>
      <c r="X112" s="61">
        <v>43286</v>
      </c>
      <c r="Y112" s="61">
        <v>43315</v>
      </c>
      <c r="Z112" s="61">
        <v>43348</v>
      </c>
      <c r="AA112" s="61">
        <v>43376</v>
      </c>
      <c r="AB112" s="61">
        <v>43409</v>
      </c>
      <c r="AC112" s="61">
        <v>43441</v>
      </c>
      <c r="AD112" s="61">
        <v>43479</v>
      </c>
      <c r="AE112" s="61">
        <v>43503</v>
      </c>
      <c r="AF112" s="61">
        <v>43528</v>
      </c>
      <c r="AG112" s="61">
        <v>43557</v>
      </c>
      <c r="AH112" s="61">
        <v>43592</v>
      </c>
      <c r="AI112" s="61">
        <v>43620</v>
      </c>
      <c r="AJ112" s="61">
        <v>43648</v>
      </c>
      <c r="AK112" s="61">
        <v>43682</v>
      </c>
      <c r="AL112" s="61">
        <v>43711</v>
      </c>
      <c r="AM112" s="61">
        <v>43742</v>
      </c>
      <c r="AN112" s="61">
        <v>43780</v>
      </c>
      <c r="AO112" s="61">
        <v>43795</v>
      </c>
      <c r="AP112" s="61">
        <v>43840</v>
      </c>
      <c r="AQ112" s="61">
        <v>43867</v>
      </c>
      <c r="AR112" s="61">
        <v>43899</v>
      </c>
      <c r="AS112" s="61">
        <v>43934</v>
      </c>
      <c r="AT112" s="61">
        <v>43949</v>
      </c>
      <c r="AU112" s="61">
        <v>43969</v>
      </c>
      <c r="AV112" s="61">
        <v>44018</v>
      </c>
      <c r="AW112" s="61">
        <v>44049</v>
      </c>
      <c r="AX112" s="61">
        <v>44082</v>
      </c>
      <c r="AY112" s="61"/>
      <c r="AZ112" s="61"/>
      <c r="BA112" s="61"/>
      <c r="BB112" s="61"/>
    </row>
    <row r="113" spans="1:54" s="66" customFormat="1" ht="14.45" customHeight="1">
      <c r="A113" s="62">
        <v>11</v>
      </c>
      <c r="B113" s="63" t="s">
        <v>46</v>
      </c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5">
        <v>0</v>
      </c>
      <c r="AL113" s="65">
        <v>0</v>
      </c>
      <c r="AM113" s="65">
        <v>0</v>
      </c>
      <c r="AN113" s="65">
        <v>0</v>
      </c>
      <c r="AO113" s="65">
        <v>1</v>
      </c>
      <c r="AP113" s="65">
        <v>0</v>
      </c>
      <c r="AQ113" s="65">
        <v>1</v>
      </c>
      <c r="AR113" s="65">
        <v>0</v>
      </c>
      <c r="AS113" s="65">
        <v>0</v>
      </c>
      <c r="AT113" s="65">
        <v>2</v>
      </c>
      <c r="AU113" s="65">
        <v>1</v>
      </c>
      <c r="AV113" s="65">
        <v>1</v>
      </c>
      <c r="AW113" s="65">
        <v>0</v>
      </c>
      <c r="AX113" s="65">
        <v>0</v>
      </c>
    </row>
    <row r="114" spans="1:54" s="43" customFormat="1" ht="14.45" customHeight="1">
      <c r="A114" s="60">
        <v>12</v>
      </c>
      <c r="B114" s="44" t="s">
        <v>25</v>
      </c>
      <c r="C114" s="56">
        <v>7</v>
      </c>
      <c r="D114" s="56">
        <v>5</v>
      </c>
      <c r="E114" s="56">
        <v>5</v>
      </c>
      <c r="F114" s="56">
        <v>2</v>
      </c>
      <c r="G114" s="56">
        <v>2</v>
      </c>
      <c r="H114" s="56">
        <v>4</v>
      </c>
      <c r="I114" s="56">
        <v>9</v>
      </c>
      <c r="J114" s="56">
        <v>4</v>
      </c>
      <c r="K114" s="56">
        <v>0</v>
      </c>
      <c r="L114" s="56">
        <v>3</v>
      </c>
      <c r="M114" s="56">
        <v>7</v>
      </c>
      <c r="N114" s="56">
        <v>14</v>
      </c>
      <c r="O114" s="56">
        <v>7</v>
      </c>
      <c r="P114" s="56">
        <v>9</v>
      </c>
      <c r="Q114" s="56">
        <v>5</v>
      </c>
      <c r="R114" s="56">
        <v>1</v>
      </c>
      <c r="S114" s="56">
        <v>3</v>
      </c>
      <c r="T114" s="56">
        <v>9</v>
      </c>
      <c r="U114" s="56">
        <v>5</v>
      </c>
      <c r="V114" s="56">
        <v>10</v>
      </c>
      <c r="W114" s="56">
        <v>3</v>
      </c>
      <c r="X114" s="56">
        <v>6</v>
      </c>
      <c r="Y114" s="56">
        <v>5</v>
      </c>
      <c r="Z114" s="56">
        <v>7</v>
      </c>
      <c r="AA114" s="56">
        <v>3</v>
      </c>
      <c r="AB114" s="56">
        <v>9</v>
      </c>
      <c r="AC114" s="56">
        <v>2</v>
      </c>
      <c r="AD114" s="56">
        <v>4</v>
      </c>
      <c r="AE114" s="56">
        <v>5</v>
      </c>
      <c r="AF114" s="56">
        <v>10</v>
      </c>
      <c r="AG114" s="56">
        <v>4</v>
      </c>
      <c r="AH114" s="56">
        <v>2</v>
      </c>
      <c r="AI114" s="56">
        <v>4</v>
      </c>
      <c r="AJ114" s="56">
        <v>2</v>
      </c>
      <c r="AK114" s="56">
        <v>7</v>
      </c>
      <c r="AL114" s="56">
        <v>3</v>
      </c>
      <c r="AM114" s="56">
        <v>11</v>
      </c>
      <c r="AN114" s="56">
        <v>12</v>
      </c>
      <c r="AO114" s="56">
        <v>3</v>
      </c>
      <c r="AP114" s="56">
        <v>2</v>
      </c>
      <c r="AQ114" s="56">
        <v>1</v>
      </c>
      <c r="AR114" s="56">
        <v>9</v>
      </c>
      <c r="AS114" s="56">
        <v>5</v>
      </c>
      <c r="AT114" s="56">
        <v>7</v>
      </c>
      <c r="AU114" s="56">
        <v>8</v>
      </c>
      <c r="AV114" s="56">
        <v>10</v>
      </c>
      <c r="AW114" s="56">
        <v>7</v>
      </c>
      <c r="AX114" s="56">
        <v>2</v>
      </c>
      <c r="AY114" s="56"/>
      <c r="AZ114" s="56"/>
      <c r="BA114" s="56"/>
      <c r="BB114" s="56"/>
    </row>
    <row r="115" spans="1:54" s="43" customFormat="1" ht="14.45" customHeight="1">
      <c r="A115" s="62">
        <v>13</v>
      </c>
      <c r="B115" s="44" t="s">
        <v>26</v>
      </c>
      <c r="C115" s="56">
        <v>2</v>
      </c>
      <c r="D115" s="56">
        <v>4</v>
      </c>
      <c r="E115" s="56">
        <v>2</v>
      </c>
      <c r="F115" s="56">
        <v>2</v>
      </c>
      <c r="G115" s="56">
        <v>0</v>
      </c>
      <c r="H115" s="56">
        <v>1</v>
      </c>
      <c r="I115" s="56">
        <v>6</v>
      </c>
      <c r="J115" s="56">
        <v>2</v>
      </c>
      <c r="K115" s="56">
        <v>0</v>
      </c>
      <c r="L115" s="56">
        <v>1</v>
      </c>
      <c r="M115" s="56">
        <v>5</v>
      </c>
      <c r="N115" s="56">
        <v>4</v>
      </c>
      <c r="O115" s="56">
        <v>4</v>
      </c>
      <c r="P115" s="56">
        <v>2</v>
      </c>
      <c r="Q115" s="56">
        <v>3</v>
      </c>
      <c r="R115" s="56">
        <v>0</v>
      </c>
      <c r="S115" s="56">
        <v>1</v>
      </c>
      <c r="T115" s="56">
        <v>6</v>
      </c>
      <c r="U115" s="56">
        <v>4</v>
      </c>
      <c r="V115" s="56">
        <v>8</v>
      </c>
      <c r="W115" s="56">
        <v>1</v>
      </c>
      <c r="X115" s="56">
        <v>4</v>
      </c>
      <c r="Y115" s="56">
        <v>4</v>
      </c>
      <c r="Z115" s="56">
        <v>7</v>
      </c>
      <c r="AA115" s="56">
        <v>2</v>
      </c>
      <c r="AB115" s="56">
        <v>7</v>
      </c>
      <c r="AC115" s="56">
        <v>1</v>
      </c>
      <c r="AD115" s="56">
        <v>1</v>
      </c>
      <c r="AE115" s="56">
        <v>3</v>
      </c>
      <c r="AF115" s="56">
        <v>5</v>
      </c>
      <c r="AG115" s="56">
        <v>2</v>
      </c>
      <c r="AH115" s="56">
        <v>2</v>
      </c>
      <c r="AI115" s="56">
        <v>3</v>
      </c>
      <c r="AJ115" s="56">
        <v>2</v>
      </c>
      <c r="AK115" s="56">
        <v>5</v>
      </c>
      <c r="AL115" s="56">
        <v>3</v>
      </c>
      <c r="AM115" s="56">
        <v>5</v>
      </c>
      <c r="AN115" s="56">
        <v>9</v>
      </c>
      <c r="AO115" s="56">
        <v>2</v>
      </c>
      <c r="AP115" s="56">
        <v>1</v>
      </c>
      <c r="AQ115" s="56">
        <v>1</v>
      </c>
      <c r="AR115" s="56">
        <v>8</v>
      </c>
      <c r="AS115" s="56">
        <v>1</v>
      </c>
      <c r="AT115" s="56">
        <v>2</v>
      </c>
      <c r="AU115" s="56">
        <v>4</v>
      </c>
      <c r="AV115" s="56">
        <v>8</v>
      </c>
      <c r="AW115" s="56">
        <v>2</v>
      </c>
      <c r="AX115" s="56">
        <v>1</v>
      </c>
      <c r="AY115" s="56"/>
      <c r="AZ115" s="56"/>
      <c r="BA115" s="56"/>
      <c r="BB115" s="56"/>
    </row>
    <row r="116" spans="1:54" ht="14.45" customHeight="1">
      <c r="A116" s="60">
        <v>14</v>
      </c>
      <c r="B116" s="44" t="s">
        <v>47</v>
      </c>
      <c r="C116" s="67"/>
      <c r="D116" s="67"/>
      <c r="E116" s="67">
        <v>0</v>
      </c>
      <c r="F116" s="67">
        <v>0</v>
      </c>
      <c r="G116" s="67">
        <v>15</v>
      </c>
      <c r="H116" s="67">
        <v>13</v>
      </c>
      <c r="I116" s="67">
        <v>8</v>
      </c>
      <c r="J116" s="67">
        <v>7</v>
      </c>
      <c r="K116" s="67">
        <v>12</v>
      </c>
      <c r="L116" s="67">
        <v>18</v>
      </c>
      <c r="M116" s="67">
        <v>15</v>
      </c>
      <c r="N116" s="67">
        <v>18</v>
      </c>
      <c r="O116" s="67">
        <v>10</v>
      </c>
      <c r="P116" s="67">
        <v>5</v>
      </c>
      <c r="Q116" s="67">
        <v>6</v>
      </c>
      <c r="R116" s="67">
        <v>10</v>
      </c>
      <c r="S116" s="67">
        <v>11</v>
      </c>
      <c r="T116" s="67">
        <v>10</v>
      </c>
      <c r="U116" s="67">
        <v>9</v>
      </c>
      <c r="V116" s="67">
        <v>6</v>
      </c>
      <c r="W116" s="67">
        <v>4</v>
      </c>
      <c r="X116" s="67">
        <v>7</v>
      </c>
      <c r="Y116" s="67">
        <v>6</v>
      </c>
      <c r="Z116" s="67">
        <v>7</v>
      </c>
      <c r="AA116" s="67">
        <v>7</v>
      </c>
      <c r="AB116" s="67">
        <v>2</v>
      </c>
      <c r="AC116" s="67">
        <v>6</v>
      </c>
      <c r="AD116" s="67">
        <v>8</v>
      </c>
      <c r="AE116" s="67">
        <v>11</v>
      </c>
      <c r="AF116" s="67">
        <v>5</v>
      </c>
      <c r="AG116" s="67">
        <v>5</v>
      </c>
      <c r="AH116" s="67">
        <v>4</v>
      </c>
      <c r="AI116" s="67">
        <v>6</v>
      </c>
      <c r="AJ116" s="67">
        <v>12</v>
      </c>
      <c r="AK116" s="67">
        <v>12</v>
      </c>
      <c r="AL116" s="67">
        <v>11</v>
      </c>
      <c r="AM116" s="67">
        <v>10</v>
      </c>
      <c r="AN116" s="67">
        <v>6</v>
      </c>
      <c r="AO116" s="67">
        <v>5</v>
      </c>
      <c r="AP116" s="67">
        <v>8</v>
      </c>
      <c r="AQ116" s="67">
        <v>13</v>
      </c>
      <c r="AR116" s="67">
        <v>8</v>
      </c>
      <c r="AS116" s="67">
        <v>13</v>
      </c>
      <c r="AT116" s="67">
        <v>16</v>
      </c>
      <c r="AU116" s="67">
        <v>9</v>
      </c>
      <c r="AV116" s="67">
        <v>6</v>
      </c>
      <c r="AW116" s="67">
        <v>11</v>
      </c>
      <c r="AX116" s="67">
        <v>15</v>
      </c>
      <c r="AY116" s="67"/>
      <c r="AZ116" s="67"/>
      <c r="BA116" s="67"/>
      <c r="BB116" s="67"/>
    </row>
    <row r="117" spans="1:54" ht="14.45" customHeight="1">
      <c r="A117" s="62">
        <v>15</v>
      </c>
      <c r="B117" s="44" t="s">
        <v>48</v>
      </c>
      <c r="C117" s="67"/>
      <c r="D117" s="67"/>
      <c r="E117" s="67">
        <v>0</v>
      </c>
      <c r="F117" s="67">
        <v>0</v>
      </c>
      <c r="G117" s="67">
        <v>0</v>
      </c>
      <c r="H117" s="67">
        <v>0</v>
      </c>
      <c r="I117" s="67">
        <v>0</v>
      </c>
      <c r="J117" s="67">
        <v>0</v>
      </c>
      <c r="K117" s="67">
        <v>1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  <c r="Q117" s="67">
        <v>0</v>
      </c>
      <c r="R117" s="67">
        <v>1</v>
      </c>
      <c r="S117" s="67">
        <v>0</v>
      </c>
      <c r="T117" s="67">
        <v>0</v>
      </c>
      <c r="U117" s="67">
        <v>1</v>
      </c>
      <c r="V117" s="67">
        <v>1</v>
      </c>
      <c r="W117" s="67">
        <v>1</v>
      </c>
      <c r="X117" s="67">
        <v>1</v>
      </c>
      <c r="Y117" s="67">
        <v>1</v>
      </c>
      <c r="Z117" s="67">
        <v>0</v>
      </c>
      <c r="AA117" s="67">
        <v>1</v>
      </c>
      <c r="AB117" s="67">
        <v>0</v>
      </c>
      <c r="AC117" s="67">
        <v>0</v>
      </c>
      <c r="AD117" s="67">
        <v>0</v>
      </c>
      <c r="AE117" s="67">
        <v>0</v>
      </c>
      <c r="AF117" s="67">
        <v>0</v>
      </c>
      <c r="AG117" s="67">
        <v>0</v>
      </c>
      <c r="AH117" s="67">
        <v>0</v>
      </c>
      <c r="AI117" s="67">
        <v>0</v>
      </c>
      <c r="AJ117" s="67">
        <v>0</v>
      </c>
      <c r="AK117" s="67">
        <v>0</v>
      </c>
      <c r="AL117" s="67">
        <v>0</v>
      </c>
      <c r="AM117" s="67">
        <v>0</v>
      </c>
      <c r="AN117" s="67">
        <v>0</v>
      </c>
      <c r="AO117" s="67">
        <v>0</v>
      </c>
      <c r="AP117" s="67">
        <v>0</v>
      </c>
      <c r="AQ117" s="67">
        <v>0</v>
      </c>
      <c r="AR117" s="67">
        <v>0</v>
      </c>
      <c r="AS117" s="67">
        <v>0</v>
      </c>
      <c r="AT117" s="67">
        <v>0</v>
      </c>
      <c r="AU117" s="67">
        <v>0</v>
      </c>
      <c r="AV117" s="67">
        <v>0</v>
      </c>
      <c r="AW117" s="67">
        <v>0</v>
      </c>
      <c r="AX117" s="67">
        <v>0</v>
      </c>
      <c r="AY117" s="67"/>
      <c r="AZ117" s="67"/>
      <c r="BA117" s="67"/>
      <c r="BB117" s="67"/>
    </row>
    <row r="118" spans="1:54" s="59" customFormat="1" ht="15.75" customHeight="1">
      <c r="A118" s="57">
        <v>16</v>
      </c>
      <c r="B118" s="49" t="s">
        <v>27</v>
      </c>
      <c r="C118" s="58">
        <f t="shared" ref="C118:AH118" si="46">SUM(C119:C122)</f>
        <v>0</v>
      </c>
      <c r="D118" s="58">
        <f t="shared" si="46"/>
        <v>18</v>
      </c>
      <c r="E118" s="58">
        <f t="shared" si="46"/>
        <v>44</v>
      </c>
      <c r="F118" s="58">
        <f t="shared" si="46"/>
        <v>31</v>
      </c>
      <c r="G118" s="58">
        <f t="shared" si="46"/>
        <v>35</v>
      </c>
      <c r="H118" s="58">
        <f t="shared" si="46"/>
        <v>41</v>
      </c>
      <c r="I118" s="58">
        <f t="shared" si="46"/>
        <v>53</v>
      </c>
      <c r="J118" s="58">
        <f t="shared" si="46"/>
        <v>39</v>
      </c>
      <c r="K118" s="58">
        <f t="shared" si="46"/>
        <v>42</v>
      </c>
      <c r="L118" s="58">
        <f t="shared" si="46"/>
        <v>72</v>
      </c>
      <c r="M118" s="58">
        <f t="shared" si="46"/>
        <v>45</v>
      </c>
      <c r="N118" s="58">
        <f t="shared" si="46"/>
        <v>55</v>
      </c>
      <c r="O118" s="58">
        <f t="shared" si="46"/>
        <v>61</v>
      </c>
      <c r="P118" s="58">
        <f t="shared" si="46"/>
        <v>53</v>
      </c>
      <c r="Q118" s="58">
        <f t="shared" si="46"/>
        <v>51</v>
      </c>
      <c r="R118" s="58">
        <f t="shared" si="46"/>
        <v>57</v>
      </c>
      <c r="S118" s="58">
        <f t="shared" si="46"/>
        <v>47</v>
      </c>
      <c r="T118" s="58">
        <f t="shared" si="46"/>
        <v>33</v>
      </c>
      <c r="U118" s="58">
        <f t="shared" si="46"/>
        <v>37</v>
      </c>
      <c r="V118" s="58">
        <f t="shared" si="46"/>
        <v>43</v>
      </c>
      <c r="W118" s="58">
        <f t="shared" si="46"/>
        <v>50</v>
      </c>
      <c r="X118" s="58">
        <f t="shared" si="46"/>
        <v>49</v>
      </c>
      <c r="Y118" s="58">
        <f t="shared" si="46"/>
        <v>48</v>
      </c>
      <c r="Z118" s="58">
        <f t="shared" si="46"/>
        <v>47</v>
      </c>
      <c r="AA118" s="58">
        <f t="shared" si="46"/>
        <v>32</v>
      </c>
      <c r="AB118" s="58">
        <f t="shared" si="46"/>
        <v>31</v>
      </c>
      <c r="AC118" s="58">
        <f t="shared" si="46"/>
        <v>43</v>
      </c>
      <c r="AD118" s="58">
        <f t="shared" si="46"/>
        <v>66</v>
      </c>
      <c r="AE118" s="58">
        <f t="shared" si="46"/>
        <v>44</v>
      </c>
      <c r="AF118" s="58">
        <f t="shared" si="46"/>
        <v>38</v>
      </c>
      <c r="AG118" s="58">
        <f t="shared" si="46"/>
        <v>52</v>
      </c>
      <c r="AH118" s="58">
        <f t="shared" si="46"/>
        <v>36</v>
      </c>
      <c r="AI118" s="58">
        <f t="shared" ref="AI118:BB118" si="47">SUM(AI119:AI122)</f>
        <v>43</v>
      </c>
      <c r="AJ118" s="58">
        <f t="shared" si="47"/>
        <v>30</v>
      </c>
      <c r="AK118" s="58">
        <f t="shared" si="47"/>
        <v>43</v>
      </c>
      <c r="AL118" s="58">
        <f t="shared" si="47"/>
        <v>36</v>
      </c>
      <c r="AM118" s="58">
        <f t="shared" si="47"/>
        <v>41</v>
      </c>
      <c r="AN118" s="58">
        <f t="shared" si="47"/>
        <v>43</v>
      </c>
      <c r="AO118" s="58">
        <f t="shared" si="47"/>
        <v>61</v>
      </c>
      <c r="AP118" s="58">
        <f t="shared" si="47"/>
        <v>41</v>
      </c>
      <c r="AQ118" s="58">
        <f t="shared" si="47"/>
        <v>65</v>
      </c>
      <c r="AR118" s="58">
        <f t="shared" si="47"/>
        <v>35</v>
      </c>
      <c r="AS118" s="58">
        <f t="shared" si="47"/>
        <v>43</v>
      </c>
      <c r="AT118" s="58">
        <f t="shared" si="47"/>
        <v>25</v>
      </c>
      <c r="AU118" s="58">
        <f t="shared" si="47"/>
        <v>30</v>
      </c>
      <c r="AV118" s="58">
        <f t="shared" si="47"/>
        <v>55</v>
      </c>
      <c r="AW118" s="58">
        <f t="shared" si="47"/>
        <v>46</v>
      </c>
      <c r="AX118" s="58">
        <f t="shared" si="47"/>
        <v>48</v>
      </c>
      <c r="AY118" s="58">
        <f t="shared" si="47"/>
        <v>0</v>
      </c>
      <c r="AZ118" s="58">
        <f t="shared" si="47"/>
        <v>0</v>
      </c>
      <c r="BA118" s="58">
        <f t="shared" si="47"/>
        <v>0</v>
      </c>
      <c r="BB118" s="58">
        <f t="shared" si="47"/>
        <v>0</v>
      </c>
    </row>
    <row r="119" spans="1:54" s="43" customFormat="1" ht="14.45" customHeight="1">
      <c r="A119" s="55"/>
      <c r="B119" s="68" t="s">
        <v>4</v>
      </c>
      <c r="C119" s="56"/>
      <c r="D119" s="56">
        <v>0</v>
      </c>
      <c r="E119" s="56">
        <v>12</v>
      </c>
      <c r="F119" s="56">
        <v>12</v>
      </c>
      <c r="G119" s="56">
        <v>10</v>
      </c>
      <c r="H119" s="56">
        <v>14</v>
      </c>
      <c r="I119" s="56">
        <v>21</v>
      </c>
      <c r="J119" s="56">
        <v>16</v>
      </c>
      <c r="K119" s="56">
        <v>16</v>
      </c>
      <c r="L119" s="56">
        <v>18</v>
      </c>
      <c r="M119" s="56">
        <v>10</v>
      </c>
      <c r="N119" s="56">
        <v>17</v>
      </c>
      <c r="O119" s="56">
        <v>13</v>
      </c>
      <c r="P119" s="56">
        <v>16</v>
      </c>
      <c r="Q119" s="56">
        <v>16</v>
      </c>
      <c r="R119" s="56">
        <v>16</v>
      </c>
      <c r="S119" s="56">
        <v>19</v>
      </c>
      <c r="T119" s="56">
        <v>10</v>
      </c>
      <c r="U119" s="56">
        <v>14</v>
      </c>
      <c r="V119" s="56">
        <v>16</v>
      </c>
      <c r="W119" s="56">
        <v>14</v>
      </c>
      <c r="X119" s="56">
        <v>16</v>
      </c>
      <c r="Y119" s="56">
        <v>13</v>
      </c>
      <c r="Z119" s="56">
        <v>12</v>
      </c>
      <c r="AA119" s="56">
        <v>7</v>
      </c>
      <c r="AB119" s="56">
        <v>7</v>
      </c>
      <c r="AC119" s="56">
        <v>12</v>
      </c>
      <c r="AD119" s="56">
        <v>26</v>
      </c>
      <c r="AE119" s="56">
        <v>16</v>
      </c>
      <c r="AF119" s="56">
        <v>11</v>
      </c>
      <c r="AG119" s="56">
        <v>16</v>
      </c>
      <c r="AH119" s="56">
        <v>10</v>
      </c>
      <c r="AI119" s="56">
        <v>10</v>
      </c>
      <c r="AJ119" s="56">
        <v>7</v>
      </c>
      <c r="AK119" s="56">
        <v>7</v>
      </c>
      <c r="AL119" s="56">
        <v>11</v>
      </c>
      <c r="AM119" s="56">
        <v>11</v>
      </c>
      <c r="AN119" s="56">
        <v>11</v>
      </c>
      <c r="AO119" s="56">
        <v>20</v>
      </c>
      <c r="AP119" s="56">
        <v>15</v>
      </c>
      <c r="AQ119" s="56">
        <v>23</v>
      </c>
      <c r="AR119" s="56">
        <v>12</v>
      </c>
      <c r="AS119" s="56">
        <v>13</v>
      </c>
      <c r="AT119" s="56">
        <v>9</v>
      </c>
      <c r="AU119" s="56">
        <v>7</v>
      </c>
      <c r="AV119" s="56">
        <v>14</v>
      </c>
      <c r="AW119" s="56">
        <v>12</v>
      </c>
      <c r="AX119" s="56">
        <v>15</v>
      </c>
      <c r="AY119" s="56"/>
      <c r="AZ119" s="56"/>
      <c r="BA119" s="56"/>
      <c r="BB119" s="56"/>
    </row>
    <row r="120" spans="1:54" s="43" customFormat="1" ht="14.45" customHeight="1">
      <c r="A120" s="55"/>
      <c r="B120" s="68" t="s">
        <v>5</v>
      </c>
      <c r="C120" s="56"/>
      <c r="D120" s="56">
        <v>0</v>
      </c>
      <c r="E120" s="56">
        <v>11</v>
      </c>
      <c r="F120" s="56">
        <v>10</v>
      </c>
      <c r="G120" s="56">
        <v>9</v>
      </c>
      <c r="H120" s="56">
        <v>10</v>
      </c>
      <c r="I120" s="56">
        <v>15</v>
      </c>
      <c r="J120" s="56">
        <v>11</v>
      </c>
      <c r="K120" s="56">
        <v>15</v>
      </c>
      <c r="L120" s="56">
        <v>17</v>
      </c>
      <c r="M120" s="56">
        <v>16</v>
      </c>
      <c r="N120" s="56">
        <v>13</v>
      </c>
      <c r="O120" s="56">
        <v>28</v>
      </c>
      <c r="P120" s="56">
        <v>19</v>
      </c>
      <c r="Q120" s="56">
        <v>18</v>
      </c>
      <c r="R120" s="56">
        <v>22</v>
      </c>
      <c r="S120" s="56">
        <v>13</v>
      </c>
      <c r="T120" s="56">
        <v>12</v>
      </c>
      <c r="U120" s="56">
        <v>11</v>
      </c>
      <c r="V120" s="56">
        <v>13</v>
      </c>
      <c r="W120" s="56">
        <v>21</v>
      </c>
      <c r="X120" s="56">
        <v>16</v>
      </c>
      <c r="Y120" s="56">
        <v>15</v>
      </c>
      <c r="Z120" s="56">
        <v>17</v>
      </c>
      <c r="AA120" s="56">
        <v>11</v>
      </c>
      <c r="AB120" s="56">
        <v>12</v>
      </c>
      <c r="AC120" s="56">
        <v>15</v>
      </c>
      <c r="AD120" s="56">
        <v>12</v>
      </c>
      <c r="AE120" s="56">
        <v>15</v>
      </c>
      <c r="AF120" s="56">
        <v>14</v>
      </c>
      <c r="AG120" s="56">
        <v>11</v>
      </c>
      <c r="AH120" s="56">
        <v>11</v>
      </c>
      <c r="AI120" s="56">
        <v>23</v>
      </c>
      <c r="AJ120" s="56">
        <v>8</v>
      </c>
      <c r="AK120" s="56">
        <v>17</v>
      </c>
      <c r="AL120" s="56">
        <v>9</v>
      </c>
      <c r="AM120" s="56">
        <v>14</v>
      </c>
      <c r="AN120" s="56">
        <v>19</v>
      </c>
      <c r="AO120" s="56">
        <v>19</v>
      </c>
      <c r="AP120" s="56">
        <v>15</v>
      </c>
      <c r="AQ120" s="56">
        <v>19</v>
      </c>
      <c r="AR120" s="56">
        <v>9</v>
      </c>
      <c r="AS120" s="56">
        <v>13</v>
      </c>
      <c r="AT120" s="56">
        <v>7</v>
      </c>
      <c r="AU120" s="56">
        <v>11</v>
      </c>
      <c r="AV120" s="56">
        <v>16</v>
      </c>
      <c r="AW120" s="56">
        <v>20</v>
      </c>
      <c r="AX120" s="56">
        <v>20</v>
      </c>
      <c r="AY120" s="56"/>
      <c r="AZ120" s="56"/>
      <c r="BA120" s="56"/>
      <c r="BB120" s="56"/>
    </row>
    <row r="121" spans="1:54" s="43" customFormat="1" ht="14.45" customHeight="1">
      <c r="A121" s="55"/>
      <c r="B121" s="68" t="s">
        <v>6</v>
      </c>
      <c r="C121" s="56"/>
      <c r="D121" s="56">
        <v>18</v>
      </c>
      <c r="E121" s="56">
        <v>21</v>
      </c>
      <c r="F121" s="56">
        <v>9</v>
      </c>
      <c r="G121" s="56">
        <v>14</v>
      </c>
      <c r="H121" s="56">
        <v>17</v>
      </c>
      <c r="I121" s="56">
        <v>17</v>
      </c>
      <c r="J121" s="56">
        <v>12</v>
      </c>
      <c r="K121" s="56">
        <v>11</v>
      </c>
      <c r="L121" s="56">
        <v>37</v>
      </c>
      <c r="M121" s="56">
        <v>19</v>
      </c>
      <c r="N121" s="56">
        <v>22</v>
      </c>
      <c r="O121" s="56">
        <v>16</v>
      </c>
      <c r="P121" s="56">
        <v>17</v>
      </c>
      <c r="Q121" s="56">
        <v>16</v>
      </c>
      <c r="R121" s="56">
        <v>18</v>
      </c>
      <c r="S121" s="56">
        <v>15</v>
      </c>
      <c r="T121" s="56">
        <v>11</v>
      </c>
      <c r="U121" s="56">
        <v>12</v>
      </c>
      <c r="V121" s="56">
        <v>13</v>
      </c>
      <c r="W121" s="56">
        <v>15</v>
      </c>
      <c r="X121" s="56">
        <v>17</v>
      </c>
      <c r="Y121" s="56">
        <v>20</v>
      </c>
      <c r="Z121" s="56">
        <v>17</v>
      </c>
      <c r="AA121" s="56">
        <v>11</v>
      </c>
      <c r="AB121" s="56">
        <v>12</v>
      </c>
      <c r="AC121" s="56">
        <v>16</v>
      </c>
      <c r="AD121" s="56">
        <v>27</v>
      </c>
      <c r="AE121" s="56">
        <v>13</v>
      </c>
      <c r="AF121" s="56">
        <v>13</v>
      </c>
      <c r="AG121" s="56">
        <v>23</v>
      </c>
      <c r="AH121" s="56">
        <v>13</v>
      </c>
      <c r="AI121" s="56">
        <v>10</v>
      </c>
      <c r="AJ121" s="56">
        <v>15</v>
      </c>
      <c r="AK121" s="56">
        <v>19</v>
      </c>
      <c r="AL121" s="56">
        <v>14</v>
      </c>
      <c r="AM121" s="56">
        <v>16</v>
      </c>
      <c r="AN121" s="56">
        <v>13</v>
      </c>
      <c r="AO121" s="56">
        <v>22</v>
      </c>
      <c r="AP121" s="56">
        <v>11</v>
      </c>
      <c r="AQ121" s="56">
        <v>23</v>
      </c>
      <c r="AR121" s="56">
        <v>14</v>
      </c>
      <c r="AS121" s="56">
        <v>17</v>
      </c>
      <c r="AT121" s="56">
        <v>9</v>
      </c>
      <c r="AU121" s="56">
        <v>12</v>
      </c>
      <c r="AV121" s="56">
        <v>25</v>
      </c>
      <c r="AW121" s="56">
        <v>14</v>
      </c>
      <c r="AX121" s="56">
        <v>13</v>
      </c>
      <c r="AY121" s="56"/>
      <c r="AZ121" s="56"/>
      <c r="BA121" s="56"/>
      <c r="BB121" s="56"/>
    </row>
    <row r="122" spans="1:54" s="43" customFormat="1" ht="14.45" customHeight="1">
      <c r="A122" s="55"/>
      <c r="B122" s="68" t="s">
        <v>8</v>
      </c>
      <c r="C122" s="56"/>
      <c r="D122" s="56">
        <v>0</v>
      </c>
      <c r="E122" s="56">
        <v>0</v>
      </c>
      <c r="F122" s="56">
        <v>0</v>
      </c>
      <c r="G122" s="56">
        <v>2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56">
        <v>3</v>
      </c>
      <c r="O122" s="56">
        <v>4</v>
      </c>
      <c r="P122" s="56">
        <v>1</v>
      </c>
      <c r="Q122" s="56">
        <v>1</v>
      </c>
      <c r="R122" s="56">
        <v>1</v>
      </c>
      <c r="S122" s="56">
        <v>0</v>
      </c>
      <c r="T122" s="56">
        <v>0</v>
      </c>
      <c r="U122" s="56">
        <v>0</v>
      </c>
      <c r="V122" s="56">
        <v>1</v>
      </c>
      <c r="W122" s="56">
        <v>0</v>
      </c>
      <c r="X122" s="56">
        <v>0</v>
      </c>
      <c r="Y122" s="56">
        <v>0</v>
      </c>
      <c r="Z122" s="56">
        <v>1</v>
      </c>
      <c r="AA122" s="56">
        <v>3</v>
      </c>
      <c r="AB122" s="56">
        <v>0</v>
      </c>
      <c r="AC122" s="56">
        <v>0</v>
      </c>
      <c r="AD122" s="56">
        <v>1</v>
      </c>
      <c r="AE122" s="56">
        <v>0</v>
      </c>
      <c r="AF122" s="56">
        <v>0</v>
      </c>
      <c r="AG122" s="56">
        <v>2</v>
      </c>
      <c r="AH122" s="56">
        <v>2</v>
      </c>
      <c r="AI122" s="56">
        <v>0</v>
      </c>
      <c r="AJ122" s="56">
        <v>0</v>
      </c>
      <c r="AK122" s="56">
        <v>0</v>
      </c>
      <c r="AL122" s="56">
        <v>2</v>
      </c>
      <c r="AM122" s="56">
        <v>0</v>
      </c>
      <c r="AN122" s="56">
        <v>0</v>
      </c>
      <c r="AO122" s="56">
        <v>0</v>
      </c>
      <c r="AP122" s="56">
        <v>0</v>
      </c>
      <c r="AQ122" s="56">
        <v>0</v>
      </c>
      <c r="AR122" s="56">
        <v>0</v>
      </c>
      <c r="AS122" s="56">
        <v>0</v>
      </c>
      <c r="AT122" s="56">
        <v>0</v>
      </c>
      <c r="AU122" s="56">
        <v>0</v>
      </c>
      <c r="AV122" s="56">
        <v>0</v>
      </c>
      <c r="AW122" s="56">
        <v>0</v>
      </c>
      <c r="AX122" s="56">
        <v>0</v>
      </c>
      <c r="AY122" s="56"/>
      <c r="AZ122" s="56"/>
      <c r="BA122" s="56"/>
      <c r="BB122" s="56"/>
    </row>
    <row r="123" spans="1:54" s="59" customFormat="1" ht="14.45" customHeight="1">
      <c r="A123" s="57">
        <v>17</v>
      </c>
      <c r="B123" s="49" t="s">
        <v>49</v>
      </c>
      <c r="C123" s="58">
        <f t="shared" ref="C123:AH123" si="48">SUM(C124:C124)</f>
        <v>10</v>
      </c>
      <c r="D123" s="58">
        <f t="shared" si="48"/>
        <v>11</v>
      </c>
      <c r="E123" s="58">
        <f t="shared" si="48"/>
        <v>11</v>
      </c>
      <c r="F123" s="58">
        <f t="shared" si="48"/>
        <v>11</v>
      </c>
      <c r="G123" s="58">
        <f t="shared" si="48"/>
        <v>10</v>
      </c>
      <c r="H123" s="58">
        <f t="shared" si="48"/>
        <v>14</v>
      </c>
      <c r="I123" s="58">
        <f t="shared" si="48"/>
        <v>15</v>
      </c>
      <c r="J123" s="58">
        <f t="shared" si="48"/>
        <v>10</v>
      </c>
      <c r="K123" s="58">
        <f t="shared" si="48"/>
        <v>9</v>
      </c>
      <c r="L123" s="58">
        <f t="shared" si="48"/>
        <v>12</v>
      </c>
      <c r="M123" s="58">
        <f t="shared" si="48"/>
        <v>13</v>
      </c>
      <c r="N123" s="58">
        <f t="shared" si="48"/>
        <v>19</v>
      </c>
      <c r="O123" s="58">
        <f t="shared" si="48"/>
        <v>12</v>
      </c>
      <c r="P123" s="58">
        <f t="shared" si="48"/>
        <v>16</v>
      </c>
      <c r="Q123" s="58">
        <f t="shared" si="48"/>
        <v>9</v>
      </c>
      <c r="R123" s="58">
        <f t="shared" si="48"/>
        <v>10</v>
      </c>
      <c r="S123" s="58">
        <f t="shared" si="48"/>
        <v>8</v>
      </c>
      <c r="T123" s="58">
        <f t="shared" si="48"/>
        <v>14</v>
      </c>
      <c r="U123" s="58">
        <f t="shared" si="48"/>
        <v>13</v>
      </c>
      <c r="V123" s="58">
        <f t="shared" si="48"/>
        <v>7</v>
      </c>
      <c r="W123" s="58">
        <f t="shared" si="48"/>
        <v>14</v>
      </c>
      <c r="X123" s="58">
        <f t="shared" si="48"/>
        <v>10</v>
      </c>
      <c r="Y123" s="58">
        <f t="shared" si="48"/>
        <v>12</v>
      </c>
      <c r="Z123" s="58">
        <f t="shared" si="48"/>
        <v>12</v>
      </c>
      <c r="AA123" s="58">
        <f t="shared" si="48"/>
        <v>4</v>
      </c>
      <c r="AB123" s="58">
        <f t="shared" si="48"/>
        <v>10</v>
      </c>
      <c r="AC123" s="58">
        <f t="shared" si="48"/>
        <v>10</v>
      </c>
      <c r="AD123" s="58">
        <f t="shared" si="48"/>
        <v>13</v>
      </c>
      <c r="AE123" s="58">
        <f t="shared" si="48"/>
        <v>9</v>
      </c>
      <c r="AF123" s="58">
        <f t="shared" si="48"/>
        <v>0</v>
      </c>
      <c r="AG123" s="58">
        <f t="shared" si="48"/>
        <v>8</v>
      </c>
      <c r="AH123" s="58">
        <f t="shared" si="48"/>
        <v>9</v>
      </c>
      <c r="AI123" s="58">
        <f t="shared" ref="AI123:BB123" si="49">SUM(AI124:AI124)</f>
        <v>17</v>
      </c>
      <c r="AJ123" s="58">
        <f t="shared" si="49"/>
        <v>7</v>
      </c>
      <c r="AK123" s="58">
        <f t="shared" si="49"/>
        <v>10</v>
      </c>
      <c r="AL123" s="58">
        <f t="shared" si="49"/>
        <v>12</v>
      </c>
      <c r="AM123" s="58">
        <f t="shared" si="49"/>
        <v>14</v>
      </c>
      <c r="AN123" s="58">
        <f t="shared" si="49"/>
        <v>15</v>
      </c>
      <c r="AO123" s="58">
        <f t="shared" si="49"/>
        <v>6</v>
      </c>
      <c r="AP123" s="58">
        <f t="shared" si="49"/>
        <v>9</v>
      </c>
      <c r="AQ123" s="58">
        <f t="shared" si="49"/>
        <v>12</v>
      </c>
      <c r="AR123" s="58">
        <f t="shared" si="49"/>
        <v>14</v>
      </c>
      <c r="AS123" s="58">
        <f t="shared" si="49"/>
        <v>7</v>
      </c>
      <c r="AT123" s="58">
        <f t="shared" si="49"/>
        <v>6</v>
      </c>
      <c r="AU123" s="58">
        <f t="shared" si="49"/>
        <v>7</v>
      </c>
      <c r="AV123" s="58">
        <f t="shared" si="49"/>
        <v>16</v>
      </c>
      <c r="AW123" s="58">
        <f t="shared" si="49"/>
        <v>11</v>
      </c>
      <c r="AX123" s="58">
        <f t="shared" si="49"/>
        <v>4</v>
      </c>
      <c r="AY123" s="58">
        <f t="shared" si="49"/>
        <v>0</v>
      </c>
      <c r="AZ123" s="58">
        <f t="shared" si="49"/>
        <v>0</v>
      </c>
      <c r="BA123" s="58">
        <f t="shared" si="49"/>
        <v>0</v>
      </c>
      <c r="BB123" s="58">
        <f t="shared" si="49"/>
        <v>0</v>
      </c>
    </row>
    <row r="124" spans="1:54" s="43" customFormat="1" ht="14.45" customHeight="1">
      <c r="A124" s="55"/>
      <c r="B124" s="69" t="s">
        <v>9</v>
      </c>
      <c r="C124" s="56">
        <v>10</v>
      </c>
      <c r="D124" s="56">
        <v>11</v>
      </c>
      <c r="E124" s="56">
        <v>11</v>
      </c>
      <c r="F124" s="56">
        <v>11</v>
      </c>
      <c r="G124" s="56">
        <v>10</v>
      </c>
      <c r="H124" s="56">
        <v>14</v>
      </c>
      <c r="I124" s="56">
        <v>15</v>
      </c>
      <c r="J124" s="56">
        <v>10</v>
      </c>
      <c r="K124" s="56">
        <v>9</v>
      </c>
      <c r="L124" s="56">
        <v>12</v>
      </c>
      <c r="M124" s="56">
        <v>13</v>
      </c>
      <c r="N124" s="56">
        <v>19</v>
      </c>
      <c r="O124" s="56">
        <v>12</v>
      </c>
      <c r="P124" s="56">
        <v>16</v>
      </c>
      <c r="Q124" s="56">
        <v>9</v>
      </c>
      <c r="R124" s="56">
        <v>10</v>
      </c>
      <c r="S124" s="56">
        <v>8</v>
      </c>
      <c r="T124" s="56">
        <v>14</v>
      </c>
      <c r="U124" s="56">
        <v>13</v>
      </c>
      <c r="V124" s="56">
        <v>7</v>
      </c>
      <c r="W124" s="56">
        <v>14</v>
      </c>
      <c r="X124" s="56">
        <v>10</v>
      </c>
      <c r="Y124" s="56">
        <v>12</v>
      </c>
      <c r="Z124" s="56">
        <v>12</v>
      </c>
      <c r="AA124" s="56">
        <v>4</v>
      </c>
      <c r="AB124" s="56">
        <v>10</v>
      </c>
      <c r="AC124" s="56">
        <v>10</v>
      </c>
      <c r="AD124" s="56">
        <v>13</v>
      </c>
      <c r="AE124" s="56">
        <v>9</v>
      </c>
      <c r="AF124" s="56"/>
      <c r="AG124" s="56">
        <v>8</v>
      </c>
      <c r="AH124" s="56">
        <v>9</v>
      </c>
      <c r="AI124" s="56">
        <v>17</v>
      </c>
      <c r="AJ124" s="56">
        <v>7</v>
      </c>
      <c r="AK124" s="56">
        <v>10</v>
      </c>
      <c r="AL124" s="56">
        <v>12</v>
      </c>
      <c r="AM124" s="56">
        <v>14</v>
      </c>
      <c r="AN124" s="56">
        <v>15</v>
      </c>
      <c r="AO124" s="56">
        <v>6</v>
      </c>
      <c r="AP124" s="56">
        <v>9</v>
      </c>
      <c r="AQ124" s="56">
        <v>12</v>
      </c>
      <c r="AR124" s="56">
        <v>14</v>
      </c>
      <c r="AS124" s="56">
        <v>7</v>
      </c>
      <c r="AT124" s="56">
        <v>6</v>
      </c>
      <c r="AU124" s="56">
        <v>7</v>
      </c>
      <c r="AV124" s="56">
        <v>16</v>
      </c>
      <c r="AW124" s="56">
        <v>11</v>
      </c>
      <c r="AX124" s="56">
        <v>4</v>
      </c>
      <c r="AY124" s="56"/>
      <c r="AZ124" s="56"/>
      <c r="BA124" s="56"/>
      <c r="BB124" s="56"/>
    </row>
    <row r="125" spans="1:54" ht="15" customHeight="1">
      <c r="A125" s="209" t="s">
        <v>54</v>
      </c>
      <c r="B125" s="209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</row>
    <row r="126" spans="1:54" s="43" customFormat="1" ht="14.45" customHeight="1">
      <c r="A126" s="55">
        <v>1</v>
      </c>
      <c r="B126" s="44" t="s">
        <v>36</v>
      </c>
      <c r="C126" s="56">
        <v>314</v>
      </c>
      <c r="D126" s="56">
        <v>299</v>
      </c>
      <c r="E126" s="56">
        <v>329</v>
      </c>
      <c r="F126" s="56">
        <v>314</v>
      </c>
      <c r="G126" s="56">
        <v>297</v>
      </c>
      <c r="H126" s="56">
        <v>305</v>
      </c>
      <c r="I126" s="56">
        <v>319</v>
      </c>
      <c r="J126" s="56">
        <v>323</v>
      </c>
      <c r="K126" s="56">
        <v>323</v>
      </c>
      <c r="L126" s="56">
        <v>327</v>
      </c>
      <c r="M126" s="56">
        <v>314</v>
      </c>
      <c r="N126" s="56">
        <v>323</v>
      </c>
      <c r="O126" s="56">
        <v>324</v>
      </c>
      <c r="P126" s="56">
        <v>325</v>
      </c>
      <c r="Q126" s="56">
        <v>331</v>
      </c>
      <c r="R126" s="56">
        <v>328</v>
      </c>
      <c r="S126" s="56">
        <v>316</v>
      </c>
      <c r="T126" s="56">
        <v>313</v>
      </c>
      <c r="U126" s="56">
        <v>294</v>
      </c>
      <c r="V126" s="56">
        <v>301</v>
      </c>
      <c r="W126" s="56">
        <v>289</v>
      </c>
      <c r="X126" s="56">
        <v>317</v>
      </c>
      <c r="Y126" s="56">
        <v>291</v>
      </c>
      <c r="Z126" s="56">
        <v>284</v>
      </c>
      <c r="AA126" s="56">
        <v>301</v>
      </c>
      <c r="AB126" s="56">
        <v>305</v>
      </c>
      <c r="AC126" s="56">
        <v>303</v>
      </c>
      <c r="AD126" s="56">
        <v>307</v>
      </c>
      <c r="AE126" s="56">
        <v>310</v>
      </c>
      <c r="AF126" s="56">
        <v>319</v>
      </c>
      <c r="AG126" s="56">
        <v>332</v>
      </c>
      <c r="AH126" s="56">
        <v>336</v>
      </c>
      <c r="AI126" s="56">
        <v>371</v>
      </c>
      <c r="AJ126" s="56">
        <v>358</v>
      </c>
      <c r="AK126" s="56">
        <v>335</v>
      </c>
      <c r="AL126" s="56">
        <v>336</v>
      </c>
      <c r="AM126" s="56">
        <v>339</v>
      </c>
      <c r="AN126" s="56">
        <v>332</v>
      </c>
      <c r="AO126" s="56">
        <v>348</v>
      </c>
      <c r="AP126" s="56">
        <v>354</v>
      </c>
      <c r="AQ126" s="56">
        <v>364</v>
      </c>
      <c r="AR126" s="56">
        <v>376</v>
      </c>
      <c r="AS126" s="56">
        <v>365</v>
      </c>
      <c r="AT126" s="56">
        <v>362</v>
      </c>
      <c r="AU126" s="56">
        <v>357</v>
      </c>
      <c r="AV126" s="56">
        <v>365</v>
      </c>
      <c r="AW126" s="56">
        <v>368</v>
      </c>
      <c r="AX126" s="56">
        <v>357</v>
      </c>
      <c r="AY126" s="56"/>
      <c r="AZ126" s="56"/>
      <c r="BA126" s="56"/>
      <c r="BB126" s="56"/>
    </row>
    <row r="127" spans="1:54" s="43" customFormat="1" ht="14.45" customHeight="1">
      <c r="A127" s="55">
        <v>2</v>
      </c>
      <c r="B127" s="44" t="s">
        <v>37</v>
      </c>
      <c r="C127" s="56">
        <v>37</v>
      </c>
      <c r="D127" s="56">
        <v>66</v>
      </c>
      <c r="E127" s="56">
        <v>34</v>
      </c>
      <c r="F127" s="56">
        <v>31</v>
      </c>
      <c r="G127" s="56">
        <v>49</v>
      </c>
      <c r="H127" s="56">
        <v>58</v>
      </c>
      <c r="I127" s="56">
        <v>58</v>
      </c>
      <c r="J127" s="56">
        <v>39</v>
      </c>
      <c r="K127" s="56">
        <v>46</v>
      </c>
      <c r="L127" s="56">
        <v>32</v>
      </c>
      <c r="M127" s="56">
        <v>40</v>
      </c>
      <c r="N127" s="56">
        <v>39</v>
      </c>
      <c r="O127" s="56">
        <v>36</v>
      </c>
      <c r="P127" s="56">
        <v>48</v>
      </c>
      <c r="Q127" s="56">
        <v>57</v>
      </c>
      <c r="R127" s="56">
        <v>18</v>
      </c>
      <c r="S127" s="56">
        <v>39</v>
      </c>
      <c r="T127" s="56">
        <v>28</v>
      </c>
      <c r="U127" s="56">
        <v>37</v>
      </c>
      <c r="V127" s="56">
        <v>62</v>
      </c>
      <c r="W127" s="56">
        <v>55</v>
      </c>
      <c r="X127" s="56">
        <v>37</v>
      </c>
      <c r="Y127" s="56">
        <v>32</v>
      </c>
      <c r="Z127" s="56">
        <v>52</v>
      </c>
      <c r="AA127" s="56">
        <v>48</v>
      </c>
      <c r="AB127" s="56">
        <v>42</v>
      </c>
      <c r="AC127" s="56">
        <v>49</v>
      </c>
      <c r="AD127" s="56">
        <v>28</v>
      </c>
      <c r="AE127" s="56">
        <v>57</v>
      </c>
      <c r="AF127" s="56">
        <v>47</v>
      </c>
      <c r="AG127" s="56">
        <v>53</v>
      </c>
      <c r="AH127" s="56">
        <v>64</v>
      </c>
      <c r="AI127" s="56">
        <v>35</v>
      </c>
      <c r="AJ127" s="56">
        <v>26</v>
      </c>
      <c r="AK127" s="56">
        <v>41</v>
      </c>
      <c r="AL127" s="56">
        <v>36</v>
      </c>
      <c r="AM127" s="56">
        <v>46</v>
      </c>
      <c r="AN127" s="56">
        <v>60</v>
      </c>
      <c r="AO127" s="56">
        <v>43</v>
      </c>
      <c r="AP127" s="56">
        <v>31</v>
      </c>
      <c r="AQ127" s="56">
        <v>60</v>
      </c>
      <c r="AR127" s="56">
        <v>29</v>
      </c>
      <c r="AS127" s="56">
        <v>39</v>
      </c>
      <c r="AT127" s="56">
        <v>39</v>
      </c>
      <c r="AU127" s="56">
        <v>43</v>
      </c>
      <c r="AV127" s="56">
        <v>42</v>
      </c>
      <c r="AW127" s="56">
        <v>46</v>
      </c>
      <c r="AX127" s="56">
        <v>43</v>
      </c>
      <c r="AY127" s="56"/>
      <c r="AZ127" s="56"/>
      <c r="BA127" s="56"/>
      <c r="BB127" s="56"/>
    </row>
    <row r="128" spans="1:54" s="43" customFormat="1" ht="14.45" customHeight="1">
      <c r="A128" s="55">
        <v>3</v>
      </c>
      <c r="B128" s="44" t="s">
        <v>38</v>
      </c>
      <c r="C128" s="56">
        <v>0</v>
      </c>
      <c r="D128" s="56">
        <v>0</v>
      </c>
      <c r="E128" s="56">
        <v>0</v>
      </c>
      <c r="F128" s="56">
        <v>0</v>
      </c>
      <c r="G128" s="56">
        <v>0</v>
      </c>
      <c r="H128" s="56">
        <v>0</v>
      </c>
      <c r="I128" s="56">
        <v>0</v>
      </c>
      <c r="J128" s="56">
        <v>0</v>
      </c>
      <c r="K128" s="56">
        <v>1</v>
      </c>
      <c r="L128" s="56">
        <v>0</v>
      </c>
      <c r="M128" s="56">
        <v>0</v>
      </c>
      <c r="N128" s="56">
        <v>0</v>
      </c>
      <c r="O128" s="56">
        <v>0</v>
      </c>
      <c r="P128" s="56">
        <v>0</v>
      </c>
      <c r="Q128" s="56">
        <v>0</v>
      </c>
      <c r="R128" s="56">
        <v>0</v>
      </c>
      <c r="S128" s="56">
        <v>0</v>
      </c>
      <c r="T128" s="56">
        <v>0</v>
      </c>
      <c r="U128" s="56">
        <v>1</v>
      </c>
      <c r="V128" s="56">
        <v>0</v>
      </c>
      <c r="W128" s="56">
        <v>0</v>
      </c>
      <c r="X128" s="56">
        <v>0</v>
      </c>
      <c r="Y128" s="56">
        <v>0</v>
      </c>
      <c r="Z128" s="56">
        <v>0</v>
      </c>
      <c r="AA128" s="56">
        <v>0</v>
      </c>
      <c r="AB128" s="56">
        <v>0</v>
      </c>
      <c r="AC128" s="56">
        <v>0</v>
      </c>
      <c r="AD128" s="56">
        <v>0</v>
      </c>
      <c r="AE128" s="56">
        <v>0</v>
      </c>
      <c r="AF128" s="56">
        <v>0</v>
      </c>
      <c r="AG128" s="56">
        <v>0</v>
      </c>
      <c r="AH128" s="56">
        <v>0</v>
      </c>
      <c r="AI128" s="56">
        <v>0</v>
      </c>
      <c r="AJ128" s="56">
        <v>0</v>
      </c>
      <c r="AK128" s="56">
        <v>0</v>
      </c>
      <c r="AL128" s="56">
        <v>0</v>
      </c>
      <c r="AM128" s="56">
        <v>0</v>
      </c>
      <c r="AN128" s="56">
        <v>0</v>
      </c>
      <c r="AO128" s="56">
        <v>0</v>
      </c>
      <c r="AP128" s="56">
        <v>0</v>
      </c>
      <c r="AQ128" s="56">
        <v>0</v>
      </c>
      <c r="AR128" s="56">
        <v>0</v>
      </c>
      <c r="AS128" s="56">
        <v>0</v>
      </c>
      <c r="AT128" s="56">
        <v>0</v>
      </c>
      <c r="AU128" s="56">
        <v>0</v>
      </c>
      <c r="AV128" s="56">
        <v>1</v>
      </c>
      <c r="AW128" s="56">
        <v>0</v>
      </c>
      <c r="AX128" s="56">
        <v>0</v>
      </c>
      <c r="AY128" s="56"/>
      <c r="AZ128" s="56"/>
      <c r="BA128" s="56"/>
      <c r="BB128" s="56"/>
    </row>
    <row r="129" spans="1:54" s="43" customFormat="1" ht="14.45" customHeight="1">
      <c r="A129" s="55">
        <v>4</v>
      </c>
      <c r="B129" s="44" t="s">
        <v>39</v>
      </c>
      <c r="C129" s="56">
        <v>52</v>
      </c>
      <c r="D129" s="56">
        <v>36</v>
      </c>
      <c r="E129" s="56">
        <v>54</v>
      </c>
      <c r="F129" s="56">
        <v>48</v>
      </c>
      <c r="G129" s="56">
        <v>41</v>
      </c>
      <c r="H129" s="56">
        <v>44</v>
      </c>
      <c r="I129" s="56">
        <v>54</v>
      </c>
      <c r="J129" s="56">
        <v>51</v>
      </c>
      <c r="K129" s="56">
        <v>43</v>
      </c>
      <c r="L129" s="56">
        <v>45</v>
      </c>
      <c r="M129" s="56">
        <v>31</v>
      </c>
      <c r="N129" s="56">
        <v>38</v>
      </c>
      <c r="O129" s="56">
        <v>35</v>
      </c>
      <c r="P129" s="56">
        <v>42</v>
      </c>
      <c r="Q129" s="56">
        <v>60</v>
      </c>
      <c r="R129" s="56">
        <v>30</v>
      </c>
      <c r="S129" s="56">
        <v>42</v>
      </c>
      <c r="T129" s="56">
        <v>47</v>
      </c>
      <c r="U129" s="56">
        <v>31</v>
      </c>
      <c r="V129" s="56">
        <v>74</v>
      </c>
      <c r="W129" s="56">
        <v>27</v>
      </c>
      <c r="X129" s="56">
        <v>63</v>
      </c>
      <c r="Y129" s="56">
        <v>39</v>
      </c>
      <c r="Z129" s="56">
        <v>35</v>
      </c>
      <c r="AA129" s="56">
        <v>44</v>
      </c>
      <c r="AB129" s="56">
        <v>44</v>
      </c>
      <c r="AC129" s="56">
        <v>45</v>
      </c>
      <c r="AD129" s="56">
        <v>25</v>
      </c>
      <c r="AE129" s="56">
        <v>48</v>
      </c>
      <c r="AF129" s="56">
        <v>34</v>
      </c>
      <c r="AG129" s="56">
        <v>49</v>
      </c>
      <c r="AH129" s="56">
        <v>29</v>
      </c>
      <c r="AI129" s="56">
        <v>48</v>
      </c>
      <c r="AJ129" s="56">
        <v>49</v>
      </c>
      <c r="AK129" s="56">
        <v>40</v>
      </c>
      <c r="AL129" s="56">
        <v>33</v>
      </c>
      <c r="AM129" s="56">
        <v>53</v>
      </c>
      <c r="AN129" s="56">
        <v>44</v>
      </c>
      <c r="AO129" s="56">
        <v>37</v>
      </c>
      <c r="AP129" s="56">
        <v>21</v>
      </c>
      <c r="AQ129" s="56">
        <v>48</v>
      </c>
      <c r="AR129" s="56">
        <v>40</v>
      </c>
      <c r="AS129" s="56">
        <v>42</v>
      </c>
      <c r="AT129" s="56">
        <v>44</v>
      </c>
      <c r="AU129" s="56">
        <v>35</v>
      </c>
      <c r="AV129" s="56">
        <v>40</v>
      </c>
      <c r="AW129" s="56">
        <v>57</v>
      </c>
      <c r="AX129" s="56">
        <v>51</v>
      </c>
      <c r="AY129" s="56"/>
      <c r="AZ129" s="56"/>
      <c r="BA129" s="56"/>
      <c r="BB129" s="56"/>
    </row>
    <row r="130" spans="1:54" s="59" customFormat="1" ht="14.45" customHeight="1">
      <c r="A130" s="57">
        <v>5</v>
      </c>
      <c r="B130" s="49" t="s">
        <v>40</v>
      </c>
      <c r="C130" s="58">
        <f t="shared" ref="C130:AH130" si="50">C131+C132</f>
        <v>538</v>
      </c>
      <c r="D130" s="58">
        <f t="shared" si="50"/>
        <v>586</v>
      </c>
      <c r="E130" s="58">
        <f t="shared" si="50"/>
        <v>551</v>
      </c>
      <c r="F130" s="58">
        <f t="shared" si="50"/>
        <v>297</v>
      </c>
      <c r="G130" s="58">
        <f t="shared" si="50"/>
        <v>305</v>
      </c>
      <c r="H130" s="58">
        <f t="shared" si="50"/>
        <v>319</v>
      </c>
      <c r="I130" s="58">
        <f t="shared" si="50"/>
        <v>323</v>
      </c>
      <c r="J130" s="58">
        <f t="shared" si="50"/>
        <v>323</v>
      </c>
      <c r="K130" s="58">
        <f t="shared" si="50"/>
        <v>327</v>
      </c>
      <c r="L130" s="58">
        <f t="shared" si="50"/>
        <v>314</v>
      </c>
      <c r="M130" s="58">
        <f t="shared" si="50"/>
        <v>323</v>
      </c>
      <c r="N130" s="58">
        <f t="shared" si="50"/>
        <v>324</v>
      </c>
      <c r="O130" s="58">
        <f t="shared" si="50"/>
        <v>325</v>
      </c>
      <c r="P130" s="58">
        <f t="shared" si="50"/>
        <v>331</v>
      </c>
      <c r="Q130" s="58">
        <f t="shared" si="50"/>
        <v>328</v>
      </c>
      <c r="R130" s="58">
        <f t="shared" si="50"/>
        <v>316</v>
      </c>
      <c r="S130" s="58">
        <f t="shared" si="50"/>
        <v>313</v>
      </c>
      <c r="T130" s="58">
        <f t="shared" si="50"/>
        <v>294</v>
      </c>
      <c r="U130" s="58">
        <f t="shared" si="50"/>
        <v>301</v>
      </c>
      <c r="V130" s="58">
        <f t="shared" si="50"/>
        <v>289</v>
      </c>
      <c r="W130" s="58">
        <f t="shared" si="50"/>
        <v>317</v>
      </c>
      <c r="X130" s="58">
        <f t="shared" si="50"/>
        <v>291</v>
      </c>
      <c r="Y130" s="58">
        <f t="shared" si="50"/>
        <v>284</v>
      </c>
      <c r="Z130" s="58">
        <f t="shared" si="50"/>
        <v>301</v>
      </c>
      <c r="AA130" s="58">
        <f t="shared" si="50"/>
        <v>305</v>
      </c>
      <c r="AB130" s="58">
        <f t="shared" si="50"/>
        <v>303</v>
      </c>
      <c r="AC130" s="58">
        <f t="shared" si="50"/>
        <v>307</v>
      </c>
      <c r="AD130" s="58">
        <f t="shared" si="50"/>
        <v>310</v>
      </c>
      <c r="AE130" s="58">
        <f t="shared" si="50"/>
        <v>319</v>
      </c>
      <c r="AF130" s="58">
        <f t="shared" si="50"/>
        <v>332</v>
      </c>
      <c r="AG130" s="58">
        <f t="shared" si="50"/>
        <v>336</v>
      </c>
      <c r="AH130" s="58">
        <f t="shared" si="50"/>
        <v>371</v>
      </c>
      <c r="AI130" s="58">
        <f t="shared" ref="AI130:BB130" si="51">AI131+AI132</f>
        <v>358</v>
      </c>
      <c r="AJ130" s="58">
        <f t="shared" si="51"/>
        <v>335</v>
      </c>
      <c r="AK130" s="58">
        <f t="shared" si="51"/>
        <v>336</v>
      </c>
      <c r="AL130" s="58">
        <f t="shared" si="51"/>
        <v>339</v>
      </c>
      <c r="AM130" s="58">
        <f t="shared" si="51"/>
        <v>332</v>
      </c>
      <c r="AN130" s="58">
        <f t="shared" si="51"/>
        <v>348</v>
      </c>
      <c r="AO130" s="58">
        <f t="shared" si="51"/>
        <v>354</v>
      </c>
      <c r="AP130" s="58">
        <f t="shared" si="51"/>
        <v>364</v>
      </c>
      <c r="AQ130" s="58">
        <f t="shared" si="51"/>
        <v>376</v>
      </c>
      <c r="AR130" s="58">
        <f t="shared" si="51"/>
        <v>365</v>
      </c>
      <c r="AS130" s="58">
        <f t="shared" si="51"/>
        <v>362</v>
      </c>
      <c r="AT130" s="58">
        <f t="shared" si="51"/>
        <v>357</v>
      </c>
      <c r="AU130" s="58">
        <f t="shared" si="51"/>
        <v>365</v>
      </c>
      <c r="AV130" s="58">
        <f t="shared" si="51"/>
        <v>368</v>
      </c>
      <c r="AW130" s="58">
        <f t="shared" si="51"/>
        <v>357</v>
      </c>
      <c r="AX130" s="58">
        <f t="shared" si="51"/>
        <v>349</v>
      </c>
      <c r="AY130" s="58">
        <f t="shared" si="51"/>
        <v>0</v>
      </c>
      <c r="AZ130" s="58">
        <f t="shared" si="51"/>
        <v>0</v>
      </c>
      <c r="BA130" s="58">
        <f t="shared" si="51"/>
        <v>0</v>
      </c>
      <c r="BB130" s="58">
        <f t="shared" si="51"/>
        <v>0</v>
      </c>
    </row>
    <row r="131" spans="1:54" s="43" customFormat="1" ht="14.45" customHeight="1">
      <c r="A131" s="55">
        <v>6</v>
      </c>
      <c r="B131" s="44" t="s">
        <v>41</v>
      </c>
      <c r="C131" s="78">
        <v>299</v>
      </c>
      <c r="D131" s="78">
        <v>329</v>
      </c>
      <c r="E131" s="78">
        <v>314</v>
      </c>
      <c r="F131" s="78">
        <v>75</v>
      </c>
      <c r="G131" s="78">
        <v>86</v>
      </c>
      <c r="H131" s="78">
        <v>96</v>
      </c>
      <c r="I131" s="78">
        <v>101</v>
      </c>
      <c r="J131" s="78">
        <v>95</v>
      </c>
      <c r="K131" s="78">
        <v>85</v>
      </c>
      <c r="L131" s="78">
        <v>63</v>
      </c>
      <c r="M131" s="78">
        <v>71</v>
      </c>
      <c r="N131" s="78">
        <v>60</v>
      </c>
      <c r="O131" s="78">
        <v>55</v>
      </c>
      <c r="P131" s="78">
        <v>57</v>
      </c>
      <c r="Q131" s="78">
        <v>62</v>
      </c>
      <c r="R131" s="78">
        <v>53</v>
      </c>
      <c r="S131" s="78">
        <v>55</v>
      </c>
      <c r="T131" s="78">
        <v>52</v>
      </c>
      <c r="U131" s="78">
        <v>62</v>
      </c>
      <c r="V131" s="78">
        <v>57</v>
      </c>
      <c r="W131" s="78">
        <v>54</v>
      </c>
      <c r="X131" s="78">
        <v>54</v>
      </c>
      <c r="Y131" s="78">
        <v>45</v>
      </c>
      <c r="Z131" s="78">
        <v>58</v>
      </c>
      <c r="AA131" s="78">
        <v>52</v>
      </c>
      <c r="AB131" s="78">
        <v>49</v>
      </c>
      <c r="AC131" s="78">
        <v>50</v>
      </c>
      <c r="AD131" s="78">
        <v>57</v>
      </c>
      <c r="AE131" s="78">
        <v>52</v>
      </c>
      <c r="AF131" s="78">
        <v>54</v>
      </c>
      <c r="AG131" s="78">
        <v>57</v>
      </c>
      <c r="AH131" s="78">
        <v>92</v>
      </c>
      <c r="AI131" s="78">
        <v>68</v>
      </c>
      <c r="AJ131" s="78">
        <v>59</v>
      </c>
      <c r="AK131" s="78">
        <v>57</v>
      </c>
      <c r="AL131" s="78">
        <v>65</v>
      </c>
      <c r="AM131" s="78">
        <v>56</v>
      </c>
      <c r="AN131" s="78">
        <v>71</v>
      </c>
      <c r="AO131" s="78">
        <v>72</v>
      </c>
      <c r="AP131" s="78">
        <v>89</v>
      </c>
      <c r="AQ131" s="78">
        <v>84</v>
      </c>
      <c r="AR131" s="78">
        <v>77</v>
      </c>
      <c r="AS131" s="78">
        <v>86</v>
      </c>
      <c r="AT131" s="78">
        <v>99</v>
      </c>
      <c r="AU131" s="78">
        <v>106</v>
      </c>
      <c r="AV131" s="78">
        <v>83</v>
      </c>
      <c r="AW131" s="78">
        <v>83</v>
      </c>
      <c r="AX131" s="78">
        <v>82</v>
      </c>
      <c r="AY131" s="78"/>
      <c r="AZ131" s="78"/>
      <c r="BA131" s="78"/>
      <c r="BB131" s="78"/>
    </row>
    <row r="132" spans="1:54" s="43" customFormat="1" ht="14.45" customHeight="1">
      <c r="A132" s="55">
        <v>7</v>
      </c>
      <c r="B132" s="44" t="s">
        <v>55</v>
      </c>
      <c r="C132" s="78">
        <v>239</v>
      </c>
      <c r="D132" s="78">
        <v>257</v>
      </c>
      <c r="E132" s="78">
        <v>237</v>
      </c>
      <c r="F132" s="78">
        <v>222</v>
      </c>
      <c r="G132" s="78">
        <v>219</v>
      </c>
      <c r="H132" s="78">
        <v>223</v>
      </c>
      <c r="I132" s="78">
        <v>222</v>
      </c>
      <c r="J132" s="78">
        <v>228</v>
      </c>
      <c r="K132" s="78">
        <v>242</v>
      </c>
      <c r="L132" s="78">
        <v>251</v>
      </c>
      <c r="M132" s="78">
        <v>252</v>
      </c>
      <c r="N132" s="78">
        <v>264</v>
      </c>
      <c r="O132" s="78">
        <v>270</v>
      </c>
      <c r="P132" s="78">
        <v>274</v>
      </c>
      <c r="Q132" s="78">
        <v>266</v>
      </c>
      <c r="R132" s="78">
        <v>263</v>
      </c>
      <c r="S132" s="78">
        <v>258</v>
      </c>
      <c r="T132" s="78">
        <v>242</v>
      </c>
      <c r="U132" s="78">
        <v>239</v>
      </c>
      <c r="V132" s="78">
        <v>232</v>
      </c>
      <c r="W132" s="78">
        <v>263</v>
      </c>
      <c r="X132" s="78">
        <v>237</v>
      </c>
      <c r="Y132" s="78">
        <v>239</v>
      </c>
      <c r="Z132" s="78">
        <v>243</v>
      </c>
      <c r="AA132" s="78">
        <v>253</v>
      </c>
      <c r="AB132" s="78">
        <v>254</v>
      </c>
      <c r="AC132" s="78">
        <v>257</v>
      </c>
      <c r="AD132" s="78">
        <v>253</v>
      </c>
      <c r="AE132" s="78">
        <v>267</v>
      </c>
      <c r="AF132" s="78">
        <v>278</v>
      </c>
      <c r="AG132" s="78">
        <v>279</v>
      </c>
      <c r="AH132" s="78">
        <v>279</v>
      </c>
      <c r="AI132" s="78">
        <v>290</v>
      </c>
      <c r="AJ132" s="78">
        <v>276</v>
      </c>
      <c r="AK132" s="78">
        <v>279</v>
      </c>
      <c r="AL132" s="78">
        <v>274</v>
      </c>
      <c r="AM132" s="78">
        <v>276</v>
      </c>
      <c r="AN132" s="78">
        <v>277</v>
      </c>
      <c r="AO132" s="78">
        <v>282</v>
      </c>
      <c r="AP132" s="78">
        <v>275</v>
      </c>
      <c r="AQ132" s="78">
        <v>292</v>
      </c>
      <c r="AR132" s="78">
        <v>288</v>
      </c>
      <c r="AS132" s="78">
        <v>276</v>
      </c>
      <c r="AT132" s="78">
        <v>258</v>
      </c>
      <c r="AU132" s="78">
        <v>259</v>
      </c>
      <c r="AV132" s="78">
        <v>285</v>
      </c>
      <c r="AW132" s="78">
        <v>274</v>
      </c>
      <c r="AX132" s="78">
        <v>267</v>
      </c>
      <c r="AY132" s="78"/>
      <c r="AZ132" s="78"/>
      <c r="BA132" s="78"/>
      <c r="BB132" s="78"/>
    </row>
    <row r="133" spans="1:54" ht="14.45" customHeight="1">
      <c r="A133" s="55">
        <v>8</v>
      </c>
      <c r="B133" s="46" t="s">
        <v>43</v>
      </c>
      <c r="C133" s="61">
        <v>42656</v>
      </c>
      <c r="D133" s="61">
        <v>42682</v>
      </c>
      <c r="E133" s="61">
        <v>42712</v>
      </c>
      <c r="F133" s="61">
        <v>42744</v>
      </c>
      <c r="G133" s="61">
        <v>42774</v>
      </c>
      <c r="H133" s="61">
        <v>42783</v>
      </c>
      <c r="I133" s="61">
        <v>42830</v>
      </c>
      <c r="J133" s="61">
        <v>42858</v>
      </c>
      <c r="K133" s="61">
        <v>42887</v>
      </c>
      <c r="L133" s="61">
        <v>42919</v>
      </c>
      <c r="M133" s="61">
        <v>42951</v>
      </c>
      <c r="N133" s="61">
        <v>42985</v>
      </c>
      <c r="O133" s="61">
        <v>43010</v>
      </c>
      <c r="P133" s="61">
        <v>43042</v>
      </c>
      <c r="Q133" s="61">
        <v>43076</v>
      </c>
      <c r="R133" s="61">
        <v>43109</v>
      </c>
      <c r="S133" s="61">
        <v>43136</v>
      </c>
      <c r="T133" s="61">
        <v>43164</v>
      </c>
      <c r="U133" s="61">
        <v>43199</v>
      </c>
      <c r="V133" s="61">
        <v>43222</v>
      </c>
      <c r="W133" s="61">
        <v>43259</v>
      </c>
      <c r="X133" s="61">
        <v>43286</v>
      </c>
      <c r="Y133" s="61">
        <v>43315</v>
      </c>
      <c r="Z133" s="61">
        <v>43348</v>
      </c>
      <c r="AA133" s="61">
        <v>43376</v>
      </c>
      <c r="AB133" s="61">
        <v>43409</v>
      </c>
      <c r="AC133" s="61">
        <v>43441</v>
      </c>
      <c r="AD133" s="61">
        <v>43479</v>
      </c>
      <c r="AE133" s="61">
        <v>43502</v>
      </c>
      <c r="AF133" s="61">
        <v>43528</v>
      </c>
      <c r="AG133" s="61">
        <v>43556</v>
      </c>
      <c r="AH133" s="61">
        <v>43592</v>
      </c>
      <c r="AI133" s="61">
        <v>43620</v>
      </c>
      <c r="AJ133" s="61">
        <v>43648</v>
      </c>
      <c r="AK133" s="61">
        <v>43682</v>
      </c>
      <c r="AL133" s="61">
        <v>43711</v>
      </c>
      <c r="AM133" s="61">
        <v>43742</v>
      </c>
      <c r="AN133" s="61">
        <v>43780</v>
      </c>
      <c r="AO133" s="61">
        <v>43802</v>
      </c>
      <c r="AP133" s="61">
        <v>43840</v>
      </c>
      <c r="AQ133" s="61">
        <v>43867</v>
      </c>
      <c r="AR133" s="61">
        <v>43899</v>
      </c>
      <c r="AS133" s="61">
        <v>43934</v>
      </c>
      <c r="AT133" s="61">
        <v>43956</v>
      </c>
      <c r="AU133" s="61">
        <v>43985</v>
      </c>
      <c r="AV133" s="61">
        <v>44018</v>
      </c>
      <c r="AW133" s="61">
        <v>44049</v>
      </c>
      <c r="AX133" s="61">
        <v>44082</v>
      </c>
      <c r="AY133" s="61"/>
      <c r="AZ133" s="61"/>
      <c r="BA133" s="61"/>
      <c r="BB133" s="61"/>
    </row>
    <row r="134" spans="1:54" ht="26.45" customHeight="1">
      <c r="A134" s="55">
        <v>9</v>
      </c>
      <c r="B134" s="46" t="s">
        <v>44</v>
      </c>
      <c r="C134" s="61">
        <v>42656</v>
      </c>
      <c r="D134" s="61">
        <v>42682</v>
      </c>
      <c r="E134" s="61">
        <v>42712</v>
      </c>
      <c r="F134" s="61">
        <v>42744</v>
      </c>
      <c r="G134" s="61">
        <v>42774</v>
      </c>
      <c r="H134" s="61">
        <v>42800</v>
      </c>
      <c r="I134" s="61">
        <v>42830</v>
      </c>
      <c r="J134" s="61">
        <v>42858</v>
      </c>
      <c r="K134" s="61">
        <v>42886</v>
      </c>
      <c r="L134" s="61">
        <v>42919</v>
      </c>
      <c r="M134" s="61">
        <v>42951</v>
      </c>
      <c r="N134" s="61">
        <v>42985</v>
      </c>
      <c r="O134" s="61">
        <v>43010</v>
      </c>
      <c r="P134" s="61">
        <v>43042</v>
      </c>
      <c r="Q134" s="61">
        <v>43076</v>
      </c>
      <c r="R134" s="61">
        <v>43109</v>
      </c>
      <c r="S134" s="61">
        <v>43133</v>
      </c>
      <c r="T134" s="61">
        <v>43164</v>
      </c>
      <c r="U134" s="61">
        <v>43199</v>
      </c>
      <c r="V134" s="61">
        <v>43207</v>
      </c>
      <c r="W134" s="61">
        <v>43259</v>
      </c>
      <c r="X134" s="61">
        <v>43286</v>
      </c>
      <c r="Y134" s="61">
        <v>43315</v>
      </c>
      <c r="Z134" s="61">
        <v>43348</v>
      </c>
      <c r="AA134" s="61">
        <v>43375</v>
      </c>
      <c r="AB134" s="61">
        <v>43409</v>
      </c>
      <c r="AC134" s="61">
        <v>43441</v>
      </c>
      <c r="AD134" s="61">
        <v>43479</v>
      </c>
      <c r="AE134" s="61">
        <v>43502</v>
      </c>
      <c r="AF134" s="61">
        <v>43528</v>
      </c>
      <c r="AG134" s="61">
        <v>43557</v>
      </c>
      <c r="AH134" s="61">
        <v>43592</v>
      </c>
      <c r="AI134" s="61">
        <v>43620</v>
      </c>
      <c r="AJ134" s="61">
        <v>43648</v>
      </c>
      <c r="AK134" s="61">
        <v>43682</v>
      </c>
      <c r="AL134" s="61">
        <v>43711</v>
      </c>
      <c r="AM134" s="61">
        <v>43741</v>
      </c>
      <c r="AN134" s="61">
        <v>43780</v>
      </c>
      <c r="AO134" s="61">
        <v>43802</v>
      </c>
      <c r="AP134" s="61">
        <v>43840</v>
      </c>
      <c r="AQ134" s="61">
        <v>43867</v>
      </c>
      <c r="AR134" s="61">
        <v>43899</v>
      </c>
      <c r="AS134" s="61">
        <v>43934</v>
      </c>
      <c r="AT134" s="61">
        <v>43956</v>
      </c>
      <c r="AU134" s="61">
        <v>43985</v>
      </c>
      <c r="AV134" s="61">
        <v>44018</v>
      </c>
      <c r="AW134" s="61">
        <v>44049</v>
      </c>
      <c r="AX134" s="61">
        <v>44082</v>
      </c>
      <c r="AY134" s="61"/>
      <c r="AZ134" s="61"/>
      <c r="BA134" s="61"/>
      <c r="BB134" s="61"/>
    </row>
    <row r="135" spans="1:54" ht="14.45" customHeight="1">
      <c r="A135" s="55">
        <v>10</v>
      </c>
      <c r="B135" s="46" t="s">
        <v>45</v>
      </c>
      <c r="C135" s="61">
        <v>42656</v>
      </c>
      <c r="D135" s="61">
        <v>42682</v>
      </c>
      <c r="E135" s="61">
        <v>42712</v>
      </c>
      <c r="F135" s="61">
        <v>42744</v>
      </c>
      <c r="G135" s="61">
        <v>42774</v>
      </c>
      <c r="H135" s="61">
        <v>42800</v>
      </c>
      <c r="I135" s="61">
        <v>42830</v>
      </c>
      <c r="J135" s="61">
        <v>42858</v>
      </c>
      <c r="K135" s="61">
        <v>42887</v>
      </c>
      <c r="L135" s="61">
        <v>42919</v>
      </c>
      <c r="M135" s="61">
        <v>42951</v>
      </c>
      <c r="N135" s="61">
        <v>42985</v>
      </c>
      <c r="O135" s="61">
        <v>43010</v>
      </c>
      <c r="P135" s="61">
        <v>43042</v>
      </c>
      <c r="Q135" s="61">
        <v>43076</v>
      </c>
      <c r="R135" s="61">
        <v>43109</v>
      </c>
      <c r="S135" s="61">
        <v>43137</v>
      </c>
      <c r="T135" s="61">
        <v>43164</v>
      </c>
      <c r="U135" s="61">
        <v>43199</v>
      </c>
      <c r="V135" s="61">
        <v>43224</v>
      </c>
      <c r="W135" s="61">
        <v>43259</v>
      </c>
      <c r="X135" s="61">
        <v>43286</v>
      </c>
      <c r="Y135" s="61">
        <v>43315</v>
      </c>
      <c r="Z135" s="61">
        <v>43348</v>
      </c>
      <c r="AA135" s="61">
        <v>43376</v>
      </c>
      <c r="AB135" s="61">
        <v>43409</v>
      </c>
      <c r="AC135" s="61">
        <v>43441</v>
      </c>
      <c r="AD135" s="61">
        <v>43479</v>
      </c>
      <c r="AE135" s="61">
        <v>43503</v>
      </c>
      <c r="AF135" s="61">
        <v>43528</v>
      </c>
      <c r="AG135" s="61">
        <v>43557</v>
      </c>
      <c r="AH135" s="61">
        <v>43592</v>
      </c>
      <c r="AI135" s="61">
        <v>43619</v>
      </c>
      <c r="AJ135" s="61">
        <v>43648</v>
      </c>
      <c r="AK135" s="61">
        <v>43682</v>
      </c>
      <c r="AL135" s="61">
        <v>43711</v>
      </c>
      <c r="AM135" s="61">
        <v>43725</v>
      </c>
      <c r="AN135" s="61">
        <v>43780</v>
      </c>
      <c r="AO135" s="61">
        <v>43802</v>
      </c>
      <c r="AP135" s="61">
        <v>43840</v>
      </c>
      <c r="AQ135" s="61">
        <v>43867</v>
      </c>
      <c r="AR135" s="61">
        <v>43899</v>
      </c>
      <c r="AS135" s="61">
        <v>43934</v>
      </c>
      <c r="AT135" s="61">
        <v>43956</v>
      </c>
      <c r="AU135" s="61">
        <v>43985</v>
      </c>
      <c r="AV135" s="61">
        <v>44018</v>
      </c>
      <c r="AW135" s="61">
        <v>44049</v>
      </c>
      <c r="AX135" s="61">
        <v>44082</v>
      </c>
      <c r="AY135" s="61"/>
      <c r="AZ135" s="61"/>
      <c r="BA135" s="61"/>
      <c r="BB135" s="61"/>
    </row>
    <row r="136" spans="1:54" s="66" customFormat="1" ht="14.45" customHeight="1">
      <c r="A136" s="62">
        <v>11</v>
      </c>
      <c r="B136" s="63" t="s">
        <v>46</v>
      </c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5">
        <v>0</v>
      </c>
      <c r="AL136" s="65">
        <v>0</v>
      </c>
      <c r="AM136" s="65">
        <v>1</v>
      </c>
      <c r="AN136" s="65">
        <v>0</v>
      </c>
      <c r="AO136" s="65">
        <v>0</v>
      </c>
      <c r="AP136" s="65">
        <v>0</v>
      </c>
      <c r="AQ136" s="65">
        <v>0</v>
      </c>
      <c r="AR136" s="65">
        <v>0</v>
      </c>
      <c r="AS136" s="65">
        <v>0</v>
      </c>
      <c r="AT136" s="65">
        <v>0</v>
      </c>
      <c r="AU136" s="65">
        <v>0</v>
      </c>
      <c r="AV136" s="65">
        <v>0</v>
      </c>
      <c r="AW136" s="65">
        <v>0</v>
      </c>
      <c r="AX136" s="65">
        <v>0</v>
      </c>
    </row>
    <row r="137" spans="1:54" s="43" customFormat="1" ht="14.45" customHeight="1">
      <c r="A137" s="55">
        <v>12</v>
      </c>
      <c r="B137" s="44" t="s">
        <v>25</v>
      </c>
      <c r="C137" s="78">
        <v>5</v>
      </c>
      <c r="D137" s="78">
        <v>3</v>
      </c>
      <c r="E137" s="78">
        <v>8</v>
      </c>
      <c r="F137" s="78">
        <v>9</v>
      </c>
      <c r="G137" s="78">
        <v>6</v>
      </c>
      <c r="H137" s="78">
        <v>8</v>
      </c>
      <c r="I137" s="78">
        <v>7</v>
      </c>
      <c r="J137" s="78">
        <v>7</v>
      </c>
      <c r="K137" s="78">
        <v>13</v>
      </c>
      <c r="L137" s="78">
        <v>16</v>
      </c>
      <c r="M137" s="78">
        <v>7</v>
      </c>
      <c r="N137" s="78">
        <v>15</v>
      </c>
      <c r="O137" s="78">
        <v>11</v>
      </c>
      <c r="P137" s="78">
        <v>8</v>
      </c>
      <c r="Q137" s="78">
        <v>3</v>
      </c>
      <c r="R137" s="78">
        <v>6</v>
      </c>
      <c r="S137" s="78">
        <v>4</v>
      </c>
      <c r="T137" s="78">
        <v>5</v>
      </c>
      <c r="U137" s="78">
        <v>6</v>
      </c>
      <c r="V137" s="78">
        <v>14</v>
      </c>
      <c r="W137" s="78">
        <v>12</v>
      </c>
      <c r="X137" s="78">
        <v>3</v>
      </c>
      <c r="Y137" s="78">
        <v>11</v>
      </c>
      <c r="Z137" s="78">
        <v>1</v>
      </c>
      <c r="AA137" s="78">
        <v>13</v>
      </c>
      <c r="AB137" s="78">
        <v>11</v>
      </c>
      <c r="AC137" s="78">
        <v>8</v>
      </c>
      <c r="AD137" s="78">
        <v>3</v>
      </c>
      <c r="AE137" s="78">
        <v>9</v>
      </c>
      <c r="AF137" s="78">
        <v>14</v>
      </c>
      <c r="AG137" s="78">
        <v>7</v>
      </c>
      <c r="AH137" s="78">
        <v>8</v>
      </c>
      <c r="AI137" s="78">
        <v>10</v>
      </c>
      <c r="AJ137" s="78">
        <v>12</v>
      </c>
      <c r="AK137" s="78">
        <v>7</v>
      </c>
      <c r="AL137" s="78">
        <v>2</v>
      </c>
      <c r="AM137" s="78">
        <v>15</v>
      </c>
      <c r="AN137" s="78">
        <v>9</v>
      </c>
      <c r="AO137" s="78">
        <v>7</v>
      </c>
      <c r="AP137" s="78">
        <v>5</v>
      </c>
      <c r="AQ137" s="78">
        <v>10</v>
      </c>
      <c r="AR137" s="78">
        <v>18</v>
      </c>
      <c r="AS137" s="78">
        <v>7</v>
      </c>
      <c r="AT137" s="78">
        <v>5</v>
      </c>
      <c r="AU137" s="78">
        <v>10</v>
      </c>
      <c r="AV137" s="78">
        <v>20</v>
      </c>
      <c r="AW137" s="78">
        <v>8</v>
      </c>
      <c r="AX137" s="78">
        <v>12</v>
      </c>
      <c r="AY137" s="78"/>
      <c r="AZ137" s="78"/>
      <c r="BA137" s="78"/>
      <c r="BB137" s="78"/>
    </row>
    <row r="138" spans="1:54" s="43" customFormat="1" ht="14.45" customHeight="1">
      <c r="A138" s="62">
        <v>13</v>
      </c>
      <c r="B138" s="44" t="s">
        <v>26</v>
      </c>
      <c r="C138" s="78">
        <v>5</v>
      </c>
      <c r="D138" s="78">
        <v>2</v>
      </c>
      <c r="E138" s="78">
        <v>4</v>
      </c>
      <c r="F138" s="78">
        <v>7</v>
      </c>
      <c r="G138" s="78">
        <v>6</v>
      </c>
      <c r="H138" s="78">
        <v>7</v>
      </c>
      <c r="I138" s="78">
        <v>6</v>
      </c>
      <c r="J138" s="78">
        <v>7</v>
      </c>
      <c r="K138" s="78">
        <v>8</v>
      </c>
      <c r="L138" s="78">
        <v>9</v>
      </c>
      <c r="M138" s="78">
        <v>4</v>
      </c>
      <c r="N138" s="78">
        <v>8</v>
      </c>
      <c r="O138" s="78">
        <v>8</v>
      </c>
      <c r="P138" s="78">
        <v>5</v>
      </c>
      <c r="Q138" s="78">
        <v>3</v>
      </c>
      <c r="R138" s="78">
        <v>4</v>
      </c>
      <c r="S138" s="78">
        <v>2</v>
      </c>
      <c r="T138" s="78">
        <v>5</v>
      </c>
      <c r="U138" s="78">
        <v>4</v>
      </c>
      <c r="V138" s="78">
        <v>12</v>
      </c>
      <c r="W138" s="78">
        <v>9</v>
      </c>
      <c r="X138" s="78">
        <v>3</v>
      </c>
      <c r="Y138" s="78">
        <v>6</v>
      </c>
      <c r="Z138" s="78">
        <v>0</v>
      </c>
      <c r="AA138" s="78">
        <v>6</v>
      </c>
      <c r="AB138" s="78">
        <v>8</v>
      </c>
      <c r="AC138" s="78">
        <v>5</v>
      </c>
      <c r="AD138" s="78">
        <v>1</v>
      </c>
      <c r="AE138" s="78">
        <v>7</v>
      </c>
      <c r="AF138" s="78">
        <v>11</v>
      </c>
      <c r="AG138" s="78">
        <v>5</v>
      </c>
      <c r="AH138" s="78">
        <v>4</v>
      </c>
      <c r="AI138" s="78">
        <v>6</v>
      </c>
      <c r="AJ138" s="78">
        <v>10</v>
      </c>
      <c r="AK138" s="78">
        <v>4</v>
      </c>
      <c r="AL138" s="78">
        <v>0</v>
      </c>
      <c r="AM138" s="78">
        <v>6</v>
      </c>
      <c r="AN138" s="78">
        <v>8</v>
      </c>
      <c r="AO138" s="78">
        <v>5</v>
      </c>
      <c r="AP138" s="78">
        <v>3</v>
      </c>
      <c r="AQ138" s="78">
        <v>8</v>
      </c>
      <c r="AR138" s="78">
        <v>11</v>
      </c>
      <c r="AS138" s="78">
        <v>7</v>
      </c>
      <c r="AT138" s="78">
        <v>1</v>
      </c>
      <c r="AU138" s="78">
        <v>3</v>
      </c>
      <c r="AV138" s="78">
        <v>11</v>
      </c>
      <c r="AW138" s="78">
        <v>4</v>
      </c>
      <c r="AX138" s="78">
        <v>6</v>
      </c>
      <c r="AY138" s="78"/>
      <c r="AZ138" s="78"/>
      <c r="BA138" s="78"/>
      <c r="BB138" s="78"/>
    </row>
    <row r="139" spans="1:54" ht="14.45" customHeight="1">
      <c r="A139" s="55">
        <v>14</v>
      </c>
      <c r="B139" s="44" t="s">
        <v>47</v>
      </c>
      <c r="C139" s="79"/>
      <c r="D139" s="79"/>
      <c r="E139" s="79">
        <v>0</v>
      </c>
      <c r="F139" s="79">
        <v>0</v>
      </c>
      <c r="G139" s="79">
        <v>20</v>
      </c>
      <c r="H139" s="79">
        <v>19</v>
      </c>
      <c r="I139" s="79">
        <v>33</v>
      </c>
      <c r="J139" s="79">
        <v>34</v>
      </c>
      <c r="K139" s="79">
        <v>31</v>
      </c>
      <c r="L139" s="79">
        <v>20</v>
      </c>
      <c r="M139" s="79">
        <v>16</v>
      </c>
      <c r="N139" s="79">
        <v>18</v>
      </c>
      <c r="O139" s="79">
        <v>7</v>
      </c>
      <c r="P139" s="79">
        <v>9</v>
      </c>
      <c r="Q139" s="79">
        <v>13</v>
      </c>
      <c r="R139" s="79">
        <v>10</v>
      </c>
      <c r="S139" s="79">
        <v>9</v>
      </c>
      <c r="T139" s="79">
        <v>11</v>
      </c>
      <c r="U139" s="79">
        <v>14</v>
      </c>
      <c r="V139" s="79">
        <v>10</v>
      </c>
      <c r="W139" s="79">
        <v>9</v>
      </c>
      <c r="X139" s="79">
        <v>7</v>
      </c>
      <c r="Y139" s="79">
        <v>11</v>
      </c>
      <c r="Z139" s="79">
        <v>14</v>
      </c>
      <c r="AA139" s="79">
        <v>11</v>
      </c>
      <c r="AB139" s="79">
        <v>7</v>
      </c>
      <c r="AC139" s="79">
        <v>12</v>
      </c>
      <c r="AD139" s="79">
        <v>8</v>
      </c>
      <c r="AE139" s="79">
        <v>9</v>
      </c>
      <c r="AF139" s="79">
        <v>10</v>
      </c>
      <c r="AG139" s="79">
        <v>16</v>
      </c>
      <c r="AH139" s="79">
        <v>20</v>
      </c>
      <c r="AI139" s="79">
        <v>18</v>
      </c>
      <c r="AJ139" s="79">
        <v>12</v>
      </c>
      <c r="AK139" s="79">
        <v>11</v>
      </c>
      <c r="AL139" s="79">
        <v>18</v>
      </c>
      <c r="AM139" s="79">
        <v>8</v>
      </c>
      <c r="AN139" s="79">
        <v>12</v>
      </c>
      <c r="AO139" s="79">
        <v>22</v>
      </c>
      <c r="AP139" s="79">
        <v>20</v>
      </c>
      <c r="AQ139" s="79">
        <v>21</v>
      </c>
      <c r="AR139" s="79">
        <v>15</v>
      </c>
      <c r="AS139" s="79">
        <v>21</v>
      </c>
      <c r="AT139" s="79">
        <v>25</v>
      </c>
      <c r="AU139" s="79">
        <v>23</v>
      </c>
      <c r="AV139" s="79">
        <v>14</v>
      </c>
      <c r="AW139" s="79">
        <v>19</v>
      </c>
      <c r="AX139" s="79">
        <v>21</v>
      </c>
      <c r="AY139" s="79"/>
      <c r="AZ139" s="79"/>
      <c r="BA139" s="79"/>
      <c r="BB139" s="79"/>
    </row>
    <row r="140" spans="1:54" ht="14.45" customHeight="1">
      <c r="A140" s="62">
        <v>15</v>
      </c>
      <c r="B140" s="44" t="s">
        <v>48</v>
      </c>
      <c r="C140" s="79"/>
      <c r="D140" s="79"/>
      <c r="E140" s="79">
        <v>0</v>
      </c>
      <c r="F140" s="79">
        <v>0</v>
      </c>
      <c r="G140" s="79">
        <v>0</v>
      </c>
      <c r="H140" s="79">
        <v>0</v>
      </c>
      <c r="I140" s="79">
        <v>1</v>
      </c>
      <c r="J140" s="79">
        <v>0</v>
      </c>
      <c r="K140" s="79">
        <v>1</v>
      </c>
      <c r="L140" s="79">
        <v>0</v>
      </c>
      <c r="M140" s="79">
        <v>0</v>
      </c>
      <c r="N140" s="79">
        <v>0</v>
      </c>
      <c r="O140" s="79">
        <v>0</v>
      </c>
      <c r="P140" s="79">
        <v>0</v>
      </c>
      <c r="Q140" s="79">
        <v>0</v>
      </c>
      <c r="R140" s="79">
        <v>1</v>
      </c>
      <c r="S140" s="79">
        <v>1</v>
      </c>
      <c r="T140" s="79">
        <v>0</v>
      </c>
      <c r="U140" s="79">
        <v>0</v>
      </c>
      <c r="V140" s="79">
        <v>1</v>
      </c>
      <c r="W140" s="79">
        <v>1</v>
      </c>
      <c r="X140" s="79">
        <v>0</v>
      </c>
      <c r="Y140" s="79">
        <v>1</v>
      </c>
      <c r="Z140" s="79">
        <v>0</v>
      </c>
      <c r="AA140" s="79">
        <v>1</v>
      </c>
      <c r="AB140" s="79">
        <v>0</v>
      </c>
      <c r="AC140" s="79">
        <v>0</v>
      </c>
      <c r="AD140" s="79">
        <v>0</v>
      </c>
      <c r="AE140" s="79">
        <v>1</v>
      </c>
      <c r="AF140" s="79">
        <v>0</v>
      </c>
      <c r="AG140" s="79">
        <v>0</v>
      </c>
      <c r="AH140" s="79">
        <v>0</v>
      </c>
      <c r="AI140" s="79">
        <v>0</v>
      </c>
      <c r="AJ140" s="79">
        <v>0</v>
      </c>
      <c r="AK140" s="79">
        <v>0</v>
      </c>
      <c r="AL140" s="79">
        <v>1</v>
      </c>
      <c r="AM140" s="79">
        <v>1</v>
      </c>
      <c r="AN140" s="79">
        <v>0</v>
      </c>
      <c r="AO140" s="79">
        <v>0</v>
      </c>
      <c r="AP140" s="79">
        <v>0</v>
      </c>
      <c r="AQ140" s="79">
        <v>0</v>
      </c>
      <c r="AR140" s="79">
        <v>0</v>
      </c>
      <c r="AS140" s="79">
        <v>0</v>
      </c>
      <c r="AT140" s="79">
        <v>0</v>
      </c>
      <c r="AU140" s="79">
        <v>0</v>
      </c>
      <c r="AV140" s="79">
        <v>0</v>
      </c>
      <c r="AW140" s="79">
        <v>0</v>
      </c>
      <c r="AX140" s="79">
        <v>0</v>
      </c>
      <c r="AY140" s="79"/>
      <c r="AZ140" s="79"/>
      <c r="BA140" s="79"/>
      <c r="BB140" s="79"/>
    </row>
    <row r="141" spans="1:54" s="59" customFormat="1" ht="15.75" customHeight="1">
      <c r="A141" s="57">
        <v>16</v>
      </c>
      <c r="B141" s="49" t="s">
        <v>27</v>
      </c>
      <c r="C141" s="58">
        <f t="shared" ref="C141:AH141" si="52">SUM(C142:C145)</f>
        <v>0</v>
      </c>
      <c r="D141" s="58">
        <f t="shared" si="52"/>
        <v>142</v>
      </c>
      <c r="E141" s="58">
        <f t="shared" si="52"/>
        <v>89</v>
      </c>
      <c r="F141" s="58">
        <f t="shared" si="52"/>
        <v>58</v>
      </c>
      <c r="G141" s="58">
        <f t="shared" si="52"/>
        <v>95</v>
      </c>
      <c r="H141" s="58">
        <f t="shared" si="52"/>
        <v>90</v>
      </c>
      <c r="I141" s="58">
        <f t="shared" si="52"/>
        <v>150</v>
      </c>
      <c r="J141" s="58">
        <f t="shared" si="52"/>
        <v>103</v>
      </c>
      <c r="K141" s="58">
        <f t="shared" si="52"/>
        <v>94</v>
      </c>
      <c r="L141" s="58">
        <f t="shared" si="52"/>
        <v>114</v>
      </c>
      <c r="M141" s="58">
        <f t="shared" si="52"/>
        <v>73</v>
      </c>
      <c r="N141" s="58">
        <f t="shared" si="52"/>
        <v>155</v>
      </c>
      <c r="O141" s="58">
        <f t="shared" si="52"/>
        <v>118</v>
      </c>
      <c r="P141" s="58">
        <f t="shared" si="52"/>
        <v>144</v>
      </c>
      <c r="Q141" s="58">
        <f t="shared" si="52"/>
        <v>142</v>
      </c>
      <c r="R141" s="58">
        <f t="shared" si="52"/>
        <v>70</v>
      </c>
      <c r="S141" s="58">
        <f t="shared" si="52"/>
        <v>115</v>
      </c>
      <c r="T141" s="58">
        <f t="shared" si="52"/>
        <v>101</v>
      </c>
      <c r="U141" s="58">
        <f t="shared" si="52"/>
        <v>82</v>
      </c>
      <c r="V141" s="58">
        <f t="shared" si="52"/>
        <v>137</v>
      </c>
      <c r="W141" s="58">
        <f t="shared" si="52"/>
        <v>130</v>
      </c>
      <c r="X141" s="58">
        <f t="shared" si="52"/>
        <v>100</v>
      </c>
      <c r="Y141" s="58">
        <f t="shared" si="52"/>
        <v>75</v>
      </c>
      <c r="Z141" s="58">
        <f t="shared" si="52"/>
        <v>102</v>
      </c>
      <c r="AA141" s="58">
        <f t="shared" si="52"/>
        <v>121</v>
      </c>
      <c r="AB141" s="58">
        <f t="shared" si="52"/>
        <v>114</v>
      </c>
      <c r="AC141" s="58">
        <f t="shared" si="52"/>
        <v>147</v>
      </c>
      <c r="AD141" s="58">
        <f t="shared" si="52"/>
        <v>66</v>
      </c>
      <c r="AE141" s="58">
        <f t="shared" si="52"/>
        <v>133</v>
      </c>
      <c r="AF141" s="58">
        <f t="shared" si="52"/>
        <v>136</v>
      </c>
      <c r="AG141" s="58">
        <f t="shared" si="52"/>
        <v>135</v>
      </c>
      <c r="AH141" s="58">
        <f t="shared" si="52"/>
        <v>122</v>
      </c>
      <c r="AI141" s="58">
        <f t="shared" ref="AI141:BB141" si="53">SUM(AI142:AI145)</f>
        <v>141</v>
      </c>
      <c r="AJ141" s="58">
        <f t="shared" si="53"/>
        <v>117</v>
      </c>
      <c r="AK141" s="58">
        <f t="shared" si="53"/>
        <v>112</v>
      </c>
      <c r="AL141" s="58">
        <f t="shared" si="53"/>
        <v>111</v>
      </c>
      <c r="AM141" s="58">
        <f t="shared" si="53"/>
        <v>148</v>
      </c>
      <c r="AN141" s="58">
        <f t="shared" si="53"/>
        <v>158</v>
      </c>
      <c r="AO141" s="58">
        <f t="shared" si="53"/>
        <v>153</v>
      </c>
      <c r="AP141" s="58">
        <f t="shared" si="53"/>
        <v>61</v>
      </c>
      <c r="AQ141" s="58">
        <f t="shared" si="53"/>
        <v>171</v>
      </c>
      <c r="AR141" s="58">
        <f t="shared" si="53"/>
        <v>120</v>
      </c>
      <c r="AS141" s="58">
        <f t="shared" si="53"/>
        <v>107</v>
      </c>
      <c r="AT141" s="58">
        <f t="shared" si="53"/>
        <v>107</v>
      </c>
      <c r="AU141" s="58">
        <f t="shared" si="53"/>
        <v>172</v>
      </c>
      <c r="AV141" s="58">
        <f t="shared" si="53"/>
        <v>121</v>
      </c>
      <c r="AW141" s="58">
        <f t="shared" si="53"/>
        <v>133</v>
      </c>
      <c r="AX141" s="58">
        <f t="shared" si="53"/>
        <v>144</v>
      </c>
      <c r="AY141" s="58">
        <f t="shared" si="53"/>
        <v>0</v>
      </c>
      <c r="AZ141" s="58">
        <f t="shared" si="53"/>
        <v>0</v>
      </c>
      <c r="BA141" s="58">
        <f t="shared" si="53"/>
        <v>0</v>
      </c>
      <c r="BB141" s="58">
        <f t="shared" si="53"/>
        <v>0</v>
      </c>
    </row>
    <row r="142" spans="1:54" s="43" customFormat="1" ht="14.45" customHeight="1">
      <c r="A142" s="55"/>
      <c r="B142" s="68" t="s">
        <v>4</v>
      </c>
      <c r="C142" s="56"/>
      <c r="D142" s="56">
        <v>49</v>
      </c>
      <c r="E142" s="56">
        <v>28</v>
      </c>
      <c r="F142" s="56">
        <v>18</v>
      </c>
      <c r="G142" s="56">
        <v>21</v>
      </c>
      <c r="H142" s="56">
        <v>23</v>
      </c>
      <c r="I142" s="56">
        <v>55</v>
      </c>
      <c r="J142" s="56">
        <v>26</v>
      </c>
      <c r="K142" s="56">
        <v>16</v>
      </c>
      <c r="L142" s="56">
        <v>27</v>
      </c>
      <c r="M142" s="56">
        <v>23</v>
      </c>
      <c r="N142" s="56">
        <v>36</v>
      </c>
      <c r="O142" s="56">
        <v>42</v>
      </c>
      <c r="P142" s="56">
        <v>47</v>
      </c>
      <c r="Q142" s="56">
        <v>50</v>
      </c>
      <c r="R142" s="56">
        <v>18</v>
      </c>
      <c r="S142" s="56">
        <v>31</v>
      </c>
      <c r="T142" s="56">
        <v>33</v>
      </c>
      <c r="U142" s="56">
        <v>32</v>
      </c>
      <c r="V142" s="56">
        <v>45</v>
      </c>
      <c r="W142" s="56">
        <v>51</v>
      </c>
      <c r="X142" s="56">
        <v>40</v>
      </c>
      <c r="Y142" s="56">
        <v>24</v>
      </c>
      <c r="Z142" s="56">
        <v>33</v>
      </c>
      <c r="AA142" s="56">
        <v>41</v>
      </c>
      <c r="AB142" s="56">
        <v>30</v>
      </c>
      <c r="AC142" s="56">
        <v>50</v>
      </c>
      <c r="AD142" s="56">
        <v>26</v>
      </c>
      <c r="AE142" s="56">
        <v>49</v>
      </c>
      <c r="AF142" s="56">
        <v>53</v>
      </c>
      <c r="AG142" s="56">
        <v>49</v>
      </c>
      <c r="AH142" s="56">
        <v>38</v>
      </c>
      <c r="AI142" s="56">
        <v>55</v>
      </c>
      <c r="AJ142" s="56">
        <v>35</v>
      </c>
      <c r="AK142" s="56">
        <v>36</v>
      </c>
      <c r="AL142" s="56">
        <v>49</v>
      </c>
      <c r="AM142" s="56">
        <v>45</v>
      </c>
      <c r="AN142" s="56">
        <v>52</v>
      </c>
      <c r="AO142" s="56">
        <v>49</v>
      </c>
      <c r="AP142" s="56">
        <v>21</v>
      </c>
      <c r="AQ142" s="56">
        <v>48</v>
      </c>
      <c r="AR142" s="56">
        <v>44</v>
      </c>
      <c r="AS142" s="56">
        <v>43</v>
      </c>
      <c r="AT142" s="56">
        <v>32</v>
      </c>
      <c r="AU142" s="56">
        <v>62</v>
      </c>
      <c r="AV142" s="56">
        <v>38</v>
      </c>
      <c r="AW142" s="56">
        <v>45</v>
      </c>
      <c r="AX142" s="56">
        <v>48</v>
      </c>
      <c r="AY142" s="56"/>
      <c r="AZ142" s="56"/>
      <c r="BA142" s="56"/>
      <c r="BB142" s="56"/>
    </row>
    <row r="143" spans="1:54" s="43" customFormat="1" ht="14.45" customHeight="1">
      <c r="A143" s="55"/>
      <c r="B143" s="68" t="s">
        <v>5</v>
      </c>
      <c r="C143" s="56"/>
      <c r="D143" s="56">
        <v>88</v>
      </c>
      <c r="E143" s="56">
        <v>40</v>
      </c>
      <c r="F143" s="56">
        <v>17</v>
      </c>
      <c r="G143" s="56">
        <v>27</v>
      </c>
      <c r="H143" s="56">
        <v>25</v>
      </c>
      <c r="I143" s="56">
        <v>45</v>
      </c>
      <c r="J143" s="56">
        <v>31</v>
      </c>
      <c r="K143" s="56">
        <v>30</v>
      </c>
      <c r="L143" s="56">
        <v>36</v>
      </c>
      <c r="M143" s="56">
        <v>22</v>
      </c>
      <c r="N143" s="56">
        <v>60</v>
      </c>
      <c r="O143" s="56">
        <v>29</v>
      </c>
      <c r="P143" s="56">
        <v>44</v>
      </c>
      <c r="Q143" s="56">
        <v>45</v>
      </c>
      <c r="R143" s="56">
        <v>33</v>
      </c>
      <c r="S143" s="56">
        <v>37</v>
      </c>
      <c r="T143" s="56">
        <v>33</v>
      </c>
      <c r="U143" s="56">
        <v>21</v>
      </c>
      <c r="V143" s="56">
        <v>44</v>
      </c>
      <c r="W143" s="56">
        <v>33</v>
      </c>
      <c r="X143" s="56">
        <v>25</v>
      </c>
      <c r="Y143" s="56">
        <v>21</v>
      </c>
      <c r="Z143" s="56">
        <v>30</v>
      </c>
      <c r="AA143" s="56">
        <v>34</v>
      </c>
      <c r="AB143" s="56">
        <v>40</v>
      </c>
      <c r="AC143" s="56">
        <v>36</v>
      </c>
      <c r="AD143" s="56">
        <v>12</v>
      </c>
      <c r="AE143" s="56">
        <v>41</v>
      </c>
      <c r="AF143" s="56">
        <v>36</v>
      </c>
      <c r="AG143" s="56">
        <v>43</v>
      </c>
      <c r="AH143" s="56">
        <v>43</v>
      </c>
      <c r="AI143" s="56">
        <v>28</v>
      </c>
      <c r="AJ143" s="56">
        <v>27</v>
      </c>
      <c r="AK143" s="56">
        <v>31</v>
      </c>
      <c r="AL143" s="56">
        <v>23</v>
      </c>
      <c r="AM143" s="56">
        <v>44</v>
      </c>
      <c r="AN143" s="56">
        <v>52</v>
      </c>
      <c r="AO143" s="56">
        <v>41</v>
      </c>
      <c r="AP143" s="56">
        <v>19</v>
      </c>
      <c r="AQ143" s="56">
        <v>65</v>
      </c>
      <c r="AR143" s="56">
        <v>38</v>
      </c>
      <c r="AS143" s="56">
        <v>29</v>
      </c>
      <c r="AT143" s="56">
        <v>39</v>
      </c>
      <c r="AU143" s="56">
        <v>53</v>
      </c>
      <c r="AV143" s="56">
        <v>42</v>
      </c>
      <c r="AW143" s="56">
        <v>49</v>
      </c>
      <c r="AX143" s="56">
        <v>47</v>
      </c>
      <c r="AY143" s="56"/>
      <c r="AZ143" s="56"/>
      <c r="BA143" s="56"/>
      <c r="BB143" s="56"/>
    </row>
    <row r="144" spans="1:54" s="43" customFormat="1" ht="14.45" customHeight="1">
      <c r="A144" s="55"/>
      <c r="B144" s="68" t="s">
        <v>6</v>
      </c>
      <c r="C144" s="56"/>
      <c r="D144" s="56">
        <v>2</v>
      </c>
      <c r="E144" s="56">
        <v>21</v>
      </c>
      <c r="F144" s="56">
        <v>23</v>
      </c>
      <c r="G144" s="56">
        <v>43</v>
      </c>
      <c r="H144" s="56">
        <v>41</v>
      </c>
      <c r="I144" s="56">
        <v>50</v>
      </c>
      <c r="J144" s="56">
        <v>46</v>
      </c>
      <c r="K144" s="56">
        <v>48</v>
      </c>
      <c r="L144" s="56">
        <v>47</v>
      </c>
      <c r="M144" s="56">
        <v>28</v>
      </c>
      <c r="N144" s="56">
        <v>57</v>
      </c>
      <c r="O144" s="56">
        <v>45</v>
      </c>
      <c r="P144" s="56">
        <v>52</v>
      </c>
      <c r="Q144" s="56">
        <v>47</v>
      </c>
      <c r="R144" s="56">
        <v>19</v>
      </c>
      <c r="S144" s="56">
        <v>47</v>
      </c>
      <c r="T144" s="56">
        <v>35</v>
      </c>
      <c r="U144" s="56">
        <v>28</v>
      </c>
      <c r="V144" s="56">
        <v>47</v>
      </c>
      <c r="W144" s="56">
        <v>45</v>
      </c>
      <c r="X144" s="56">
        <v>35</v>
      </c>
      <c r="Y144" s="56">
        <v>30</v>
      </c>
      <c r="Z144" s="56">
        <v>32</v>
      </c>
      <c r="AA144" s="56">
        <v>45</v>
      </c>
      <c r="AB144" s="56">
        <v>43</v>
      </c>
      <c r="AC144" s="56">
        <v>61</v>
      </c>
      <c r="AD144" s="56">
        <v>27</v>
      </c>
      <c r="AE144" s="56">
        <v>43</v>
      </c>
      <c r="AF144" s="56">
        <v>47</v>
      </c>
      <c r="AG144" s="56">
        <v>43</v>
      </c>
      <c r="AH144" s="56">
        <v>41</v>
      </c>
      <c r="AI144" s="56">
        <v>57</v>
      </c>
      <c r="AJ144" s="56">
        <v>55</v>
      </c>
      <c r="AK144" s="56">
        <v>45</v>
      </c>
      <c r="AL144" s="56">
        <v>39</v>
      </c>
      <c r="AM144" s="56">
        <v>58</v>
      </c>
      <c r="AN144" s="56">
        <v>54</v>
      </c>
      <c r="AO144" s="56">
        <v>63</v>
      </c>
      <c r="AP144" s="56">
        <v>21</v>
      </c>
      <c r="AQ144" s="56">
        <v>58</v>
      </c>
      <c r="AR144" s="56">
        <v>38</v>
      </c>
      <c r="AS144" s="56">
        <v>35</v>
      </c>
      <c r="AT144" s="56">
        <v>36</v>
      </c>
      <c r="AU144" s="56">
        <v>57</v>
      </c>
      <c r="AV144" s="56">
        <v>41</v>
      </c>
      <c r="AW144" s="56">
        <v>39</v>
      </c>
      <c r="AX144" s="56">
        <v>49</v>
      </c>
      <c r="AY144" s="56"/>
      <c r="AZ144" s="56"/>
      <c r="BA144" s="56"/>
      <c r="BB144" s="56"/>
    </row>
    <row r="145" spans="1:54" s="43" customFormat="1" ht="14.45" customHeight="1">
      <c r="A145" s="55"/>
      <c r="B145" s="68" t="s">
        <v>8</v>
      </c>
      <c r="C145" s="56"/>
      <c r="D145" s="56">
        <v>3</v>
      </c>
      <c r="E145" s="56">
        <v>0</v>
      </c>
      <c r="F145" s="56">
        <v>0</v>
      </c>
      <c r="G145" s="56">
        <v>4</v>
      </c>
      <c r="H145" s="56">
        <v>1</v>
      </c>
      <c r="I145" s="56">
        <v>0</v>
      </c>
      <c r="J145" s="56">
        <v>0</v>
      </c>
      <c r="K145" s="56">
        <v>0</v>
      </c>
      <c r="L145" s="56">
        <v>4</v>
      </c>
      <c r="M145" s="56">
        <v>0</v>
      </c>
      <c r="N145" s="56">
        <v>2</v>
      </c>
      <c r="O145" s="56">
        <v>2</v>
      </c>
      <c r="P145" s="56">
        <v>1</v>
      </c>
      <c r="Q145" s="56">
        <v>0</v>
      </c>
      <c r="R145" s="56">
        <v>0</v>
      </c>
      <c r="S145" s="56">
        <v>0</v>
      </c>
      <c r="T145" s="56">
        <v>0</v>
      </c>
      <c r="U145" s="56">
        <v>1</v>
      </c>
      <c r="V145" s="56">
        <v>1</v>
      </c>
      <c r="W145" s="56">
        <v>1</v>
      </c>
      <c r="X145" s="56">
        <v>0</v>
      </c>
      <c r="Y145" s="56">
        <v>0</v>
      </c>
      <c r="Z145" s="56">
        <v>7</v>
      </c>
      <c r="AA145" s="56">
        <v>1</v>
      </c>
      <c r="AB145" s="56">
        <v>1</v>
      </c>
      <c r="AC145" s="56">
        <v>0</v>
      </c>
      <c r="AD145" s="56">
        <v>1</v>
      </c>
      <c r="AE145" s="56">
        <v>0</v>
      </c>
      <c r="AF145" s="56">
        <v>0</v>
      </c>
      <c r="AG145" s="56">
        <v>0</v>
      </c>
      <c r="AH145" s="56">
        <v>0</v>
      </c>
      <c r="AI145" s="56">
        <v>1</v>
      </c>
      <c r="AJ145" s="56">
        <v>0</v>
      </c>
      <c r="AK145" s="56">
        <v>0</v>
      </c>
      <c r="AL145" s="56">
        <v>0</v>
      </c>
      <c r="AM145" s="56">
        <v>1</v>
      </c>
      <c r="AN145" s="56">
        <v>0</v>
      </c>
      <c r="AO145" s="56">
        <v>0</v>
      </c>
      <c r="AP145" s="56">
        <v>0</v>
      </c>
      <c r="AQ145" s="56">
        <v>0</v>
      </c>
      <c r="AR145" s="56">
        <v>0</v>
      </c>
      <c r="AS145" s="56">
        <v>0</v>
      </c>
      <c r="AT145" s="56">
        <v>0</v>
      </c>
      <c r="AU145" s="56">
        <v>0</v>
      </c>
      <c r="AV145" s="56">
        <v>0</v>
      </c>
      <c r="AW145" s="56">
        <v>0</v>
      </c>
      <c r="AX145" s="56">
        <v>0</v>
      </c>
      <c r="AY145" s="56"/>
      <c r="AZ145" s="56"/>
      <c r="BA145" s="56"/>
      <c r="BB145" s="56"/>
    </row>
    <row r="146" spans="1:54" s="59" customFormat="1" ht="14.45" customHeight="1">
      <c r="A146" s="57">
        <v>17</v>
      </c>
      <c r="B146" s="49" t="s">
        <v>49</v>
      </c>
      <c r="C146" s="58">
        <f t="shared" ref="C146:AH146" si="54">SUM(C147:C147)</f>
        <v>5</v>
      </c>
      <c r="D146" s="58">
        <f t="shared" si="54"/>
        <v>1</v>
      </c>
      <c r="E146" s="58">
        <f t="shared" si="54"/>
        <v>3</v>
      </c>
      <c r="F146" s="58">
        <f t="shared" si="54"/>
        <v>6</v>
      </c>
      <c r="G146" s="58">
        <f t="shared" si="54"/>
        <v>4</v>
      </c>
      <c r="H146" s="58">
        <f t="shared" si="54"/>
        <v>6</v>
      </c>
      <c r="I146" s="58">
        <f t="shared" si="54"/>
        <v>7</v>
      </c>
      <c r="J146" s="58">
        <f t="shared" si="54"/>
        <v>8</v>
      </c>
      <c r="K146" s="58">
        <f t="shared" si="54"/>
        <v>7</v>
      </c>
      <c r="L146" s="58">
        <f t="shared" si="54"/>
        <v>8</v>
      </c>
      <c r="M146" s="58">
        <f t="shared" si="54"/>
        <v>8</v>
      </c>
      <c r="N146" s="58">
        <f t="shared" si="54"/>
        <v>7</v>
      </c>
      <c r="O146" s="58">
        <f t="shared" si="54"/>
        <v>7</v>
      </c>
      <c r="P146" s="58">
        <f t="shared" si="54"/>
        <v>5</v>
      </c>
      <c r="Q146" s="58">
        <f t="shared" si="54"/>
        <v>3</v>
      </c>
      <c r="R146" s="58">
        <f t="shared" si="54"/>
        <v>6</v>
      </c>
      <c r="S146" s="58">
        <f t="shared" si="54"/>
        <v>3</v>
      </c>
      <c r="T146" s="58">
        <f t="shared" si="54"/>
        <v>6</v>
      </c>
      <c r="U146" s="58">
        <f t="shared" si="54"/>
        <v>5</v>
      </c>
      <c r="V146" s="58">
        <f t="shared" si="54"/>
        <v>12</v>
      </c>
      <c r="W146" s="58">
        <f t="shared" si="54"/>
        <v>7</v>
      </c>
      <c r="X146" s="58">
        <f t="shared" si="54"/>
        <v>5</v>
      </c>
      <c r="Y146" s="58">
        <f t="shared" si="54"/>
        <v>6</v>
      </c>
      <c r="Z146" s="58">
        <f t="shared" si="54"/>
        <v>3</v>
      </c>
      <c r="AA146" s="58">
        <f t="shared" si="54"/>
        <v>34</v>
      </c>
      <c r="AB146" s="58">
        <f t="shared" si="54"/>
        <v>29</v>
      </c>
      <c r="AC146" s="58">
        <f t="shared" si="54"/>
        <v>29</v>
      </c>
      <c r="AD146" s="58">
        <f t="shared" si="54"/>
        <v>10</v>
      </c>
      <c r="AE146" s="58">
        <f t="shared" si="54"/>
        <v>35</v>
      </c>
      <c r="AF146" s="58">
        <f t="shared" si="54"/>
        <v>32</v>
      </c>
      <c r="AG146" s="58">
        <f t="shared" si="54"/>
        <v>29</v>
      </c>
      <c r="AH146" s="58">
        <f t="shared" si="54"/>
        <v>29</v>
      </c>
      <c r="AI146" s="58">
        <f t="shared" ref="AI146:BB146" si="55">SUM(AI147:AI147)</f>
        <v>41</v>
      </c>
      <c r="AJ146" s="58">
        <f t="shared" si="55"/>
        <v>17</v>
      </c>
      <c r="AK146" s="58">
        <f t="shared" si="55"/>
        <v>29</v>
      </c>
      <c r="AL146" s="58">
        <f t="shared" si="55"/>
        <v>22</v>
      </c>
      <c r="AM146" s="58">
        <f t="shared" si="55"/>
        <v>42</v>
      </c>
      <c r="AN146" s="58">
        <f t="shared" si="55"/>
        <v>7</v>
      </c>
      <c r="AO146" s="58">
        <f t="shared" si="55"/>
        <v>3</v>
      </c>
      <c r="AP146" s="58">
        <f t="shared" si="55"/>
        <v>4</v>
      </c>
      <c r="AQ146" s="58">
        <f t="shared" si="55"/>
        <v>8</v>
      </c>
      <c r="AR146" s="58">
        <f t="shared" si="55"/>
        <v>9</v>
      </c>
      <c r="AS146" s="58">
        <f t="shared" si="55"/>
        <v>6</v>
      </c>
      <c r="AT146" s="58">
        <f t="shared" si="55"/>
        <v>1</v>
      </c>
      <c r="AU146" s="58">
        <f t="shared" si="55"/>
        <v>4</v>
      </c>
      <c r="AV146" s="58">
        <f t="shared" si="55"/>
        <v>18</v>
      </c>
      <c r="AW146" s="58">
        <f t="shared" si="55"/>
        <v>4</v>
      </c>
      <c r="AX146" s="58">
        <f t="shared" si="55"/>
        <v>8</v>
      </c>
      <c r="AY146" s="58">
        <f t="shared" si="55"/>
        <v>0</v>
      </c>
      <c r="AZ146" s="58">
        <f t="shared" si="55"/>
        <v>0</v>
      </c>
      <c r="BA146" s="58">
        <f t="shared" si="55"/>
        <v>0</v>
      </c>
      <c r="BB146" s="58">
        <f t="shared" si="55"/>
        <v>0</v>
      </c>
    </row>
    <row r="147" spans="1:54" s="43" customFormat="1" ht="14.45" customHeight="1">
      <c r="A147" s="55"/>
      <c r="B147" s="69" t="s">
        <v>9</v>
      </c>
      <c r="C147" s="56">
        <v>5</v>
      </c>
      <c r="D147" s="56">
        <v>1</v>
      </c>
      <c r="E147" s="56">
        <v>3</v>
      </c>
      <c r="F147" s="56">
        <v>6</v>
      </c>
      <c r="G147" s="56">
        <v>4</v>
      </c>
      <c r="H147" s="56">
        <v>6</v>
      </c>
      <c r="I147" s="56">
        <v>7</v>
      </c>
      <c r="J147" s="56">
        <v>8</v>
      </c>
      <c r="K147" s="56">
        <v>7</v>
      </c>
      <c r="L147" s="56">
        <v>8</v>
      </c>
      <c r="M147" s="56">
        <v>8</v>
      </c>
      <c r="N147" s="56">
        <v>7</v>
      </c>
      <c r="O147" s="56">
        <v>7</v>
      </c>
      <c r="P147" s="56">
        <v>5</v>
      </c>
      <c r="Q147" s="56">
        <v>3</v>
      </c>
      <c r="R147" s="56">
        <v>6</v>
      </c>
      <c r="S147" s="56">
        <v>3</v>
      </c>
      <c r="T147" s="56">
        <v>6</v>
      </c>
      <c r="U147" s="56">
        <v>5</v>
      </c>
      <c r="V147" s="56">
        <v>12</v>
      </c>
      <c r="W147" s="56">
        <v>7</v>
      </c>
      <c r="X147" s="56">
        <v>5</v>
      </c>
      <c r="Y147" s="56">
        <v>6</v>
      </c>
      <c r="Z147" s="56">
        <v>3</v>
      </c>
      <c r="AA147" s="56">
        <v>34</v>
      </c>
      <c r="AB147" s="56">
        <v>29</v>
      </c>
      <c r="AC147" s="56">
        <v>29</v>
      </c>
      <c r="AD147" s="56">
        <v>10</v>
      </c>
      <c r="AE147" s="56">
        <v>35</v>
      </c>
      <c r="AF147" s="56">
        <v>32</v>
      </c>
      <c r="AG147" s="56">
        <v>29</v>
      </c>
      <c r="AH147" s="56">
        <v>29</v>
      </c>
      <c r="AI147" s="56">
        <v>41</v>
      </c>
      <c r="AJ147" s="56">
        <v>17</v>
      </c>
      <c r="AK147" s="56">
        <v>29</v>
      </c>
      <c r="AL147" s="56">
        <v>22</v>
      </c>
      <c r="AM147" s="56">
        <v>42</v>
      </c>
      <c r="AN147" s="56">
        <v>7</v>
      </c>
      <c r="AO147" s="56">
        <v>3</v>
      </c>
      <c r="AP147" s="56">
        <v>4</v>
      </c>
      <c r="AQ147" s="56">
        <v>8</v>
      </c>
      <c r="AR147" s="56">
        <v>9</v>
      </c>
      <c r="AS147" s="56">
        <v>6</v>
      </c>
      <c r="AT147" s="56">
        <v>1</v>
      </c>
      <c r="AU147" s="56">
        <v>4</v>
      </c>
      <c r="AV147" s="56">
        <v>18</v>
      </c>
      <c r="AW147" s="56">
        <v>4</v>
      </c>
      <c r="AX147" s="56">
        <v>8</v>
      </c>
      <c r="AY147" s="56"/>
      <c r="AZ147" s="56"/>
      <c r="BA147" s="56"/>
      <c r="BB147" s="56"/>
    </row>
    <row r="148" spans="1:54" ht="14.45" customHeight="1">
      <c r="A148" s="55">
        <v>18</v>
      </c>
      <c r="B148" s="44" t="s">
        <v>56</v>
      </c>
      <c r="C148" s="56">
        <v>2</v>
      </c>
      <c r="D148" s="56">
        <v>7</v>
      </c>
      <c r="E148" s="56">
        <v>8</v>
      </c>
      <c r="F148" s="56">
        <v>2</v>
      </c>
      <c r="G148" s="56">
        <v>7</v>
      </c>
      <c r="H148" s="56">
        <v>6</v>
      </c>
      <c r="I148" s="56">
        <v>14</v>
      </c>
      <c r="J148" s="56">
        <v>12</v>
      </c>
      <c r="K148" s="56">
        <v>6</v>
      </c>
      <c r="L148" s="56">
        <v>5</v>
      </c>
      <c r="M148" s="56">
        <v>6</v>
      </c>
      <c r="N148" s="56">
        <v>5</v>
      </c>
      <c r="O148" s="56">
        <v>7</v>
      </c>
      <c r="P148" s="56">
        <v>6</v>
      </c>
      <c r="Q148" s="56">
        <v>4</v>
      </c>
      <c r="R148" s="56">
        <v>3</v>
      </c>
      <c r="S148" s="56">
        <v>5</v>
      </c>
      <c r="T148" s="56">
        <v>5</v>
      </c>
      <c r="U148" s="56">
        <v>5</v>
      </c>
      <c r="V148" s="56">
        <v>8</v>
      </c>
      <c r="W148" s="56">
        <v>5</v>
      </c>
      <c r="X148" s="56">
        <v>6</v>
      </c>
      <c r="Y148" s="56">
        <v>10</v>
      </c>
      <c r="Z148" s="56">
        <v>5</v>
      </c>
      <c r="AA148" s="56">
        <v>7</v>
      </c>
      <c r="AB148" s="56">
        <v>4</v>
      </c>
      <c r="AC148" s="56">
        <v>9</v>
      </c>
      <c r="AD148" s="56">
        <v>1</v>
      </c>
      <c r="AE148" s="56">
        <v>11</v>
      </c>
      <c r="AF148" s="56">
        <v>10</v>
      </c>
      <c r="AG148" s="56">
        <v>11</v>
      </c>
      <c r="AH148" s="56">
        <v>7</v>
      </c>
      <c r="AI148" s="56">
        <v>10</v>
      </c>
      <c r="AJ148" s="56">
        <v>8</v>
      </c>
      <c r="AK148" s="56">
        <v>4</v>
      </c>
      <c r="AL148" s="56">
        <v>12</v>
      </c>
      <c r="AM148" s="56">
        <v>4</v>
      </c>
      <c r="AN148" s="56">
        <v>8</v>
      </c>
      <c r="AO148" s="56">
        <v>19</v>
      </c>
      <c r="AP148" s="56">
        <v>4</v>
      </c>
      <c r="AQ148" s="56">
        <v>8</v>
      </c>
      <c r="AR148" s="56">
        <v>6</v>
      </c>
      <c r="AS148" s="56">
        <v>13</v>
      </c>
      <c r="AT148" s="56">
        <v>7</v>
      </c>
      <c r="AU148" s="56">
        <v>5</v>
      </c>
      <c r="AV148" s="56">
        <v>9</v>
      </c>
      <c r="AW148" s="56">
        <v>14</v>
      </c>
      <c r="AX148" s="56">
        <v>8</v>
      </c>
      <c r="AY148" s="56"/>
      <c r="AZ148" s="56"/>
      <c r="BA148" s="56"/>
      <c r="BB148" s="56"/>
    </row>
    <row r="149" spans="1:54" ht="15" customHeight="1">
      <c r="A149" s="209" t="s">
        <v>57</v>
      </c>
      <c r="B149" s="209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</row>
    <row r="150" spans="1:54" s="43" customFormat="1" ht="14.45" customHeight="1">
      <c r="A150" s="55">
        <v>1</v>
      </c>
      <c r="B150" s="44" t="s">
        <v>36</v>
      </c>
      <c r="C150" s="56">
        <v>989</v>
      </c>
      <c r="D150" s="56">
        <v>910</v>
      </c>
      <c r="E150" s="56">
        <v>955</v>
      </c>
      <c r="F150" s="56">
        <v>985</v>
      </c>
      <c r="G150" s="56">
        <v>979</v>
      </c>
      <c r="H150" s="56">
        <v>976</v>
      </c>
      <c r="I150" s="56">
        <v>1018</v>
      </c>
      <c r="J150" s="56">
        <v>983</v>
      </c>
      <c r="K150" s="56">
        <v>1009</v>
      </c>
      <c r="L150" s="56">
        <v>1061</v>
      </c>
      <c r="M150" s="56">
        <v>968</v>
      </c>
      <c r="N150" s="56">
        <v>985</v>
      </c>
      <c r="O150" s="56">
        <v>1025</v>
      </c>
      <c r="P150" s="56">
        <v>941</v>
      </c>
      <c r="Q150" s="56">
        <v>972</v>
      </c>
      <c r="R150" s="56">
        <v>994</v>
      </c>
      <c r="S150" s="56">
        <v>939</v>
      </c>
      <c r="T150" s="56">
        <v>968</v>
      </c>
      <c r="U150" s="56">
        <v>1017</v>
      </c>
      <c r="V150" s="56">
        <v>984</v>
      </c>
      <c r="W150" s="56">
        <v>1040</v>
      </c>
      <c r="X150" s="56">
        <v>1053</v>
      </c>
      <c r="Y150" s="56">
        <v>970</v>
      </c>
      <c r="Z150" s="56">
        <v>1014</v>
      </c>
      <c r="AA150" s="56">
        <v>1052</v>
      </c>
      <c r="AB150" s="56">
        <v>1007</v>
      </c>
      <c r="AC150" s="56">
        <v>1046</v>
      </c>
      <c r="AD150" s="56">
        <v>1077</v>
      </c>
      <c r="AE150" s="56">
        <v>1007</v>
      </c>
      <c r="AF150" s="56">
        <v>1066</v>
      </c>
      <c r="AG150" s="56">
        <v>1112</v>
      </c>
      <c r="AH150" s="56">
        <v>1060</v>
      </c>
      <c r="AI150" s="56">
        <v>1099</v>
      </c>
      <c r="AJ150" s="56">
        <v>1161</v>
      </c>
      <c r="AK150" s="56">
        <v>1096</v>
      </c>
      <c r="AL150" s="56">
        <v>1126</v>
      </c>
      <c r="AM150" s="56">
        <v>1166</v>
      </c>
      <c r="AN150" s="56">
        <v>1102</v>
      </c>
      <c r="AO150" s="56">
        <v>1130</v>
      </c>
      <c r="AP150" s="56">
        <v>1170</v>
      </c>
      <c r="AQ150" s="56">
        <v>1109</v>
      </c>
      <c r="AR150" s="56">
        <v>1165</v>
      </c>
      <c r="AS150" s="56">
        <v>1207</v>
      </c>
      <c r="AT150" s="56">
        <v>1150</v>
      </c>
      <c r="AU150" s="56">
        <v>1166</v>
      </c>
      <c r="AV150" s="56">
        <v>1193</v>
      </c>
      <c r="AW150" s="56">
        <v>1064</v>
      </c>
      <c r="AX150" s="56">
        <v>1076</v>
      </c>
      <c r="AY150" s="56"/>
      <c r="AZ150" s="56"/>
      <c r="BA150" s="56"/>
      <c r="BB150" s="56"/>
    </row>
    <row r="151" spans="1:54" s="43" customFormat="1" ht="14.45" customHeight="1">
      <c r="A151" s="55">
        <v>2</v>
      </c>
      <c r="B151" s="44" t="s">
        <v>37</v>
      </c>
      <c r="C151" s="56">
        <v>27</v>
      </c>
      <c r="D151" s="56">
        <v>42</v>
      </c>
      <c r="E151" s="56">
        <v>19</v>
      </c>
      <c r="F151" s="56">
        <v>19</v>
      </c>
      <c r="G151" s="56">
        <v>30</v>
      </c>
      <c r="H151" s="56">
        <v>41</v>
      </c>
      <c r="I151" s="56">
        <v>43</v>
      </c>
      <c r="J151" s="56">
        <v>17</v>
      </c>
      <c r="K151" s="56">
        <v>43</v>
      </c>
      <c r="L151" s="56">
        <v>47</v>
      </c>
      <c r="M151" s="56">
        <v>14</v>
      </c>
      <c r="N151" s="56">
        <v>32</v>
      </c>
      <c r="O151" s="56">
        <v>24</v>
      </c>
      <c r="P151" s="56">
        <v>22</v>
      </c>
      <c r="Q151" s="56">
        <v>27</v>
      </c>
      <c r="R151" s="56">
        <v>18</v>
      </c>
      <c r="S151" s="56">
        <v>20</v>
      </c>
      <c r="T151" s="56">
        <v>33</v>
      </c>
      <c r="U151" s="56">
        <v>22</v>
      </c>
      <c r="V151" s="56">
        <v>38</v>
      </c>
      <c r="W151" s="56">
        <v>28</v>
      </c>
      <c r="X151" s="56">
        <v>32</v>
      </c>
      <c r="Y151" s="56">
        <v>26</v>
      </c>
      <c r="Z151" s="56">
        <v>33</v>
      </c>
      <c r="AA151" s="56">
        <v>22</v>
      </c>
      <c r="AB151" s="56">
        <v>28</v>
      </c>
      <c r="AC151" s="56">
        <v>23</v>
      </c>
      <c r="AD151" s="56">
        <v>23</v>
      </c>
      <c r="AE151" s="56">
        <v>37</v>
      </c>
      <c r="AF151" s="56">
        <v>36</v>
      </c>
      <c r="AG151" s="56">
        <v>25</v>
      </c>
      <c r="AH151" s="56">
        <v>34</v>
      </c>
      <c r="AI151" s="56">
        <v>43</v>
      </c>
      <c r="AJ151" s="56">
        <v>27</v>
      </c>
      <c r="AK151" s="56">
        <v>32</v>
      </c>
      <c r="AL151" s="56">
        <v>36</v>
      </c>
      <c r="AM151" s="56">
        <v>29</v>
      </c>
      <c r="AN151" s="56">
        <v>28</v>
      </c>
      <c r="AO151" s="56">
        <v>30</v>
      </c>
      <c r="AP151" s="56">
        <v>19</v>
      </c>
      <c r="AQ151" s="56">
        <v>39</v>
      </c>
      <c r="AR151" s="56">
        <v>27</v>
      </c>
      <c r="AS151" s="56">
        <v>21</v>
      </c>
      <c r="AT151" s="56">
        <v>10</v>
      </c>
      <c r="AU151" s="56">
        <v>19</v>
      </c>
      <c r="AV151" s="56">
        <v>23</v>
      </c>
      <c r="AW151" s="56">
        <v>16</v>
      </c>
      <c r="AX151" s="56">
        <v>24</v>
      </c>
      <c r="AY151" s="56"/>
      <c r="AZ151" s="56"/>
      <c r="BA151" s="56"/>
      <c r="BB151" s="56"/>
    </row>
    <row r="152" spans="1:54" s="43" customFormat="1" ht="14.45" customHeight="1">
      <c r="A152" s="55">
        <v>3</v>
      </c>
      <c r="B152" s="44" t="s">
        <v>38</v>
      </c>
      <c r="C152" s="56">
        <v>27</v>
      </c>
      <c r="D152" s="56">
        <v>22</v>
      </c>
      <c r="E152" s="56">
        <v>27</v>
      </c>
      <c r="F152" s="56">
        <v>20</v>
      </c>
      <c r="G152" s="56">
        <v>23</v>
      </c>
      <c r="H152" s="56">
        <v>26</v>
      </c>
      <c r="I152" s="56">
        <v>28</v>
      </c>
      <c r="J152" s="56">
        <v>27</v>
      </c>
      <c r="K152" s="56">
        <v>38</v>
      </c>
      <c r="L152" s="56">
        <v>50</v>
      </c>
      <c r="M152" s="56">
        <v>24</v>
      </c>
      <c r="N152" s="56">
        <v>41</v>
      </c>
      <c r="O152" s="56">
        <v>24</v>
      </c>
      <c r="P152" s="56">
        <v>26</v>
      </c>
      <c r="Q152" s="56">
        <v>32</v>
      </c>
      <c r="R152" s="56">
        <v>20</v>
      </c>
      <c r="S152" s="56">
        <v>33</v>
      </c>
      <c r="T152" s="56">
        <v>44</v>
      </c>
      <c r="U152" s="56">
        <v>38</v>
      </c>
      <c r="V152" s="56">
        <v>36</v>
      </c>
      <c r="W152" s="56">
        <v>17</v>
      </c>
      <c r="X152" s="56">
        <v>24</v>
      </c>
      <c r="Y152" s="56">
        <v>32</v>
      </c>
      <c r="Z152" s="56">
        <v>29</v>
      </c>
      <c r="AA152" s="56">
        <v>17</v>
      </c>
      <c r="AB152" s="56">
        <v>29</v>
      </c>
      <c r="AC152" s="56">
        <v>26</v>
      </c>
      <c r="AD152" s="56">
        <v>15</v>
      </c>
      <c r="AE152" s="56">
        <v>49</v>
      </c>
      <c r="AF152" s="56">
        <v>41</v>
      </c>
      <c r="AG152" s="56">
        <v>34</v>
      </c>
      <c r="AH152" s="56">
        <v>33</v>
      </c>
      <c r="AI152" s="56">
        <v>40</v>
      </c>
      <c r="AJ152" s="56">
        <v>30</v>
      </c>
      <c r="AK152" s="56">
        <v>11</v>
      </c>
      <c r="AL152" s="56">
        <v>26</v>
      </c>
      <c r="AM152" s="56">
        <v>26</v>
      </c>
      <c r="AN152" s="56">
        <v>16</v>
      </c>
      <c r="AO152" s="56">
        <v>30</v>
      </c>
      <c r="AP152" s="56">
        <v>24</v>
      </c>
      <c r="AQ152" s="56">
        <v>43</v>
      </c>
      <c r="AR152" s="56">
        <v>31</v>
      </c>
      <c r="AS152" s="56">
        <v>30</v>
      </c>
      <c r="AT152" s="56">
        <v>21</v>
      </c>
      <c r="AU152" s="56">
        <v>18</v>
      </c>
      <c r="AV152" s="56">
        <v>23</v>
      </c>
      <c r="AW152" s="56">
        <v>16</v>
      </c>
      <c r="AX152" s="56">
        <v>27</v>
      </c>
      <c r="AY152" s="56"/>
      <c r="AZ152" s="56"/>
      <c r="BA152" s="56"/>
      <c r="BB152" s="56"/>
    </row>
    <row r="153" spans="1:54" s="43" customFormat="1" ht="14.45" customHeight="1">
      <c r="A153" s="55">
        <v>4</v>
      </c>
      <c r="B153" s="44" t="s">
        <v>39</v>
      </c>
      <c r="C153" s="56">
        <v>133</v>
      </c>
      <c r="D153" s="56">
        <v>19</v>
      </c>
      <c r="E153" s="56">
        <v>16</v>
      </c>
      <c r="F153" s="56">
        <v>45</v>
      </c>
      <c r="G153" s="56">
        <v>56</v>
      </c>
      <c r="H153" s="56">
        <v>25</v>
      </c>
      <c r="I153" s="56">
        <v>106</v>
      </c>
      <c r="J153" s="56">
        <v>18</v>
      </c>
      <c r="K153" s="56">
        <v>29</v>
      </c>
      <c r="L153" s="56">
        <v>190</v>
      </c>
      <c r="M153" s="56">
        <v>21</v>
      </c>
      <c r="N153" s="56">
        <v>33</v>
      </c>
      <c r="O153" s="56">
        <v>132</v>
      </c>
      <c r="P153" s="56">
        <v>17</v>
      </c>
      <c r="Q153" s="56">
        <v>37</v>
      </c>
      <c r="R153" s="56">
        <v>93</v>
      </c>
      <c r="S153" s="56">
        <v>24</v>
      </c>
      <c r="T153" s="56">
        <v>28</v>
      </c>
      <c r="U153" s="56">
        <v>93</v>
      </c>
      <c r="V153" s="56">
        <v>18</v>
      </c>
      <c r="W153" s="56">
        <v>32</v>
      </c>
      <c r="X153" s="56">
        <v>139</v>
      </c>
      <c r="Y153" s="56">
        <v>14</v>
      </c>
      <c r="Z153" s="56">
        <v>24</v>
      </c>
      <c r="AA153" s="56">
        <v>84</v>
      </c>
      <c r="AB153" s="56">
        <v>18</v>
      </c>
      <c r="AC153" s="56">
        <v>18</v>
      </c>
      <c r="AD153" s="56">
        <v>108</v>
      </c>
      <c r="AE153" s="56">
        <v>27</v>
      </c>
      <c r="AF153" s="56">
        <v>31</v>
      </c>
      <c r="AG153" s="56">
        <v>111</v>
      </c>
      <c r="AH153" s="56">
        <v>28</v>
      </c>
      <c r="AI153" s="56">
        <v>21</v>
      </c>
      <c r="AJ153" s="56">
        <v>122</v>
      </c>
      <c r="AK153" s="56">
        <v>13</v>
      </c>
      <c r="AL153" s="56">
        <v>22</v>
      </c>
      <c r="AM153" s="56">
        <v>119</v>
      </c>
      <c r="AN153" s="56">
        <v>16</v>
      </c>
      <c r="AO153" s="56">
        <v>20</v>
      </c>
      <c r="AP153" s="56">
        <v>104</v>
      </c>
      <c r="AQ153" s="56">
        <v>26</v>
      </c>
      <c r="AR153" s="56">
        <v>16</v>
      </c>
      <c r="AS153" s="56">
        <v>108</v>
      </c>
      <c r="AT153" s="56">
        <v>15</v>
      </c>
      <c r="AU153" s="56">
        <v>10</v>
      </c>
      <c r="AV153" s="56">
        <v>175</v>
      </c>
      <c r="AW153" s="56">
        <v>20</v>
      </c>
      <c r="AX153" s="56">
        <v>18</v>
      </c>
      <c r="AY153" s="56"/>
      <c r="AZ153" s="56"/>
      <c r="BA153" s="56"/>
      <c r="BB153" s="56"/>
    </row>
    <row r="154" spans="1:54" s="59" customFormat="1" ht="14.45" customHeight="1">
      <c r="A154" s="57">
        <v>5</v>
      </c>
      <c r="B154" s="49" t="s">
        <v>40</v>
      </c>
      <c r="C154" s="58">
        <f t="shared" ref="C154:AH154" si="56">C155+C156</f>
        <v>1766</v>
      </c>
      <c r="D154" s="58">
        <f t="shared" si="56"/>
        <v>1842</v>
      </c>
      <c r="E154" s="58">
        <f t="shared" si="56"/>
        <v>1913</v>
      </c>
      <c r="F154" s="58">
        <f t="shared" si="56"/>
        <v>979</v>
      </c>
      <c r="G154" s="58">
        <f t="shared" si="56"/>
        <v>976</v>
      </c>
      <c r="H154" s="58">
        <f t="shared" si="56"/>
        <v>1018</v>
      </c>
      <c r="I154" s="58">
        <f t="shared" si="56"/>
        <v>983</v>
      </c>
      <c r="J154" s="58">
        <f t="shared" si="56"/>
        <v>1009</v>
      </c>
      <c r="K154" s="58">
        <f t="shared" si="56"/>
        <v>1061</v>
      </c>
      <c r="L154" s="58">
        <f t="shared" si="56"/>
        <v>968</v>
      </c>
      <c r="M154" s="58">
        <f t="shared" si="56"/>
        <v>985</v>
      </c>
      <c r="N154" s="58">
        <f t="shared" si="56"/>
        <v>1025</v>
      </c>
      <c r="O154" s="58">
        <f t="shared" si="56"/>
        <v>941</v>
      </c>
      <c r="P154" s="58">
        <f t="shared" si="56"/>
        <v>972</v>
      </c>
      <c r="Q154" s="58">
        <f t="shared" si="56"/>
        <v>994</v>
      </c>
      <c r="R154" s="58">
        <f t="shared" si="56"/>
        <v>939</v>
      </c>
      <c r="S154" s="58">
        <f t="shared" si="56"/>
        <v>968</v>
      </c>
      <c r="T154" s="58">
        <f t="shared" si="56"/>
        <v>1017</v>
      </c>
      <c r="U154" s="58">
        <f t="shared" si="56"/>
        <v>984</v>
      </c>
      <c r="V154" s="58">
        <f t="shared" si="56"/>
        <v>1040</v>
      </c>
      <c r="W154" s="58">
        <f t="shared" si="56"/>
        <v>1053</v>
      </c>
      <c r="X154" s="58">
        <f t="shared" si="56"/>
        <v>970</v>
      </c>
      <c r="Y154" s="58">
        <f t="shared" si="56"/>
        <v>1014</v>
      </c>
      <c r="Z154" s="58">
        <f t="shared" si="56"/>
        <v>1052</v>
      </c>
      <c r="AA154" s="58">
        <f t="shared" si="56"/>
        <v>1007</v>
      </c>
      <c r="AB154" s="58">
        <f t="shared" si="56"/>
        <v>1046</v>
      </c>
      <c r="AC154" s="58">
        <f t="shared" si="56"/>
        <v>1077</v>
      </c>
      <c r="AD154" s="58">
        <f t="shared" si="56"/>
        <v>1007</v>
      </c>
      <c r="AE154" s="58">
        <f t="shared" si="56"/>
        <v>1066</v>
      </c>
      <c r="AF154" s="58">
        <f t="shared" si="56"/>
        <v>1112</v>
      </c>
      <c r="AG154" s="58">
        <f t="shared" si="56"/>
        <v>1060</v>
      </c>
      <c r="AH154" s="58">
        <f t="shared" si="56"/>
        <v>1099</v>
      </c>
      <c r="AI154" s="58">
        <f t="shared" ref="AI154:BB154" si="57">AI155+AI156</f>
        <v>1161</v>
      </c>
      <c r="AJ154" s="58">
        <f t="shared" si="57"/>
        <v>1096</v>
      </c>
      <c r="AK154" s="58">
        <f t="shared" si="57"/>
        <v>1126</v>
      </c>
      <c r="AL154" s="58">
        <f t="shared" si="57"/>
        <v>1166</v>
      </c>
      <c r="AM154" s="58">
        <f t="shared" si="57"/>
        <v>1102</v>
      </c>
      <c r="AN154" s="58">
        <f t="shared" si="57"/>
        <v>1130</v>
      </c>
      <c r="AO154" s="58">
        <f t="shared" si="57"/>
        <v>1170</v>
      </c>
      <c r="AP154" s="58">
        <f t="shared" si="57"/>
        <v>1109</v>
      </c>
      <c r="AQ154" s="58">
        <f t="shared" si="57"/>
        <v>1165</v>
      </c>
      <c r="AR154" s="58">
        <f t="shared" si="57"/>
        <v>1207</v>
      </c>
      <c r="AS154" s="58">
        <f t="shared" si="57"/>
        <v>1150</v>
      </c>
      <c r="AT154" s="58">
        <f t="shared" si="57"/>
        <v>1166</v>
      </c>
      <c r="AU154" s="58">
        <f t="shared" si="57"/>
        <v>1193</v>
      </c>
      <c r="AV154" s="58">
        <f t="shared" si="57"/>
        <v>1064</v>
      </c>
      <c r="AW154" s="58">
        <f t="shared" si="57"/>
        <v>1076</v>
      </c>
      <c r="AX154" s="58">
        <f t="shared" si="57"/>
        <v>1109</v>
      </c>
      <c r="AY154" s="58">
        <f t="shared" si="57"/>
        <v>0</v>
      </c>
      <c r="AZ154" s="58">
        <f t="shared" si="57"/>
        <v>0</v>
      </c>
      <c r="BA154" s="58">
        <f t="shared" si="57"/>
        <v>0</v>
      </c>
      <c r="BB154" s="58">
        <f t="shared" si="57"/>
        <v>0</v>
      </c>
    </row>
    <row r="155" spans="1:54" s="43" customFormat="1" ht="14.45" customHeight="1">
      <c r="A155" s="55">
        <v>6</v>
      </c>
      <c r="B155" s="44" t="s">
        <v>41</v>
      </c>
      <c r="C155" s="56">
        <v>910</v>
      </c>
      <c r="D155" s="56">
        <v>955</v>
      </c>
      <c r="E155" s="56">
        <v>985</v>
      </c>
      <c r="F155" s="56">
        <v>55</v>
      </c>
      <c r="G155" s="56">
        <v>65</v>
      </c>
      <c r="H155" s="56">
        <v>71</v>
      </c>
      <c r="I155" s="56">
        <v>76</v>
      </c>
      <c r="J155" s="56">
        <v>74</v>
      </c>
      <c r="K155" s="56">
        <v>74</v>
      </c>
      <c r="L155" s="56">
        <v>75</v>
      </c>
      <c r="M155" s="56">
        <v>60</v>
      </c>
      <c r="N155" s="56">
        <v>65</v>
      </c>
      <c r="O155" s="56">
        <v>52</v>
      </c>
      <c r="P155" s="56">
        <v>50</v>
      </c>
      <c r="Q155" s="56">
        <v>39</v>
      </c>
      <c r="R155" s="56">
        <v>42</v>
      </c>
      <c r="S155" s="56">
        <v>39</v>
      </c>
      <c r="T155" s="56">
        <v>47</v>
      </c>
      <c r="U155" s="56">
        <v>41</v>
      </c>
      <c r="V155" s="56">
        <v>39</v>
      </c>
      <c r="W155" s="56">
        <v>45</v>
      </c>
      <c r="X155" s="56">
        <v>45</v>
      </c>
      <c r="Y155" s="56">
        <v>53</v>
      </c>
      <c r="Z155" s="56">
        <v>56</v>
      </c>
      <c r="AA155" s="56">
        <v>58</v>
      </c>
      <c r="AB155" s="56">
        <v>58</v>
      </c>
      <c r="AC155" s="56">
        <v>60</v>
      </c>
      <c r="AD155" s="56">
        <v>62</v>
      </c>
      <c r="AE155" s="56">
        <v>54</v>
      </c>
      <c r="AF155" s="56">
        <v>50</v>
      </c>
      <c r="AG155" s="56">
        <v>42</v>
      </c>
      <c r="AH155" s="56">
        <v>54</v>
      </c>
      <c r="AI155" s="56">
        <v>55</v>
      </c>
      <c r="AJ155" s="56">
        <v>53</v>
      </c>
      <c r="AK155" s="56">
        <v>50</v>
      </c>
      <c r="AL155" s="56">
        <v>52</v>
      </c>
      <c r="AM155" s="56">
        <v>52</v>
      </c>
      <c r="AN155" s="56">
        <v>50</v>
      </c>
      <c r="AO155" s="56">
        <v>46</v>
      </c>
      <c r="AP155" s="56">
        <v>48</v>
      </c>
      <c r="AQ155" s="56">
        <v>49</v>
      </c>
      <c r="AR155" s="56">
        <v>48</v>
      </c>
      <c r="AS155" s="56">
        <v>48</v>
      </c>
      <c r="AT155" s="56">
        <v>43</v>
      </c>
      <c r="AU155" s="56">
        <v>36</v>
      </c>
      <c r="AV155" s="56">
        <v>35</v>
      </c>
      <c r="AW155" s="56">
        <v>29</v>
      </c>
      <c r="AX155" s="56">
        <v>38</v>
      </c>
      <c r="AY155" s="56"/>
      <c r="AZ155" s="56"/>
      <c r="BA155" s="56"/>
      <c r="BB155" s="56"/>
    </row>
    <row r="156" spans="1:54" s="43" customFormat="1" ht="14.45" customHeight="1">
      <c r="A156" s="55">
        <v>7</v>
      </c>
      <c r="B156" s="44" t="s">
        <v>51</v>
      </c>
      <c r="C156" s="56">
        <v>856</v>
      </c>
      <c r="D156" s="56">
        <v>887</v>
      </c>
      <c r="E156" s="56">
        <v>928</v>
      </c>
      <c r="F156" s="56">
        <v>924</v>
      </c>
      <c r="G156" s="56">
        <v>911</v>
      </c>
      <c r="H156" s="56">
        <v>947</v>
      </c>
      <c r="I156" s="56">
        <v>907</v>
      </c>
      <c r="J156" s="56">
        <v>935</v>
      </c>
      <c r="K156" s="56">
        <v>987</v>
      </c>
      <c r="L156" s="56">
        <v>893</v>
      </c>
      <c r="M156" s="56">
        <v>925</v>
      </c>
      <c r="N156" s="56">
        <v>960</v>
      </c>
      <c r="O156" s="56">
        <v>889</v>
      </c>
      <c r="P156" s="56">
        <v>922</v>
      </c>
      <c r="Q156" s="56">
        <v>955</v>
      </c>
      <c r="R156" s="56">
        <v>897</v>
      </c>
      <c r="S156" s="56">
        <v>929</v>
      </c>
      <c r="T156" s="56">
        <v>970</v>
      </c>
      <c r="U156" s="56">
        <v>943</v>
      </c>
      <c r="V156" s="56">
        <v>1001</v>
      </c>
      <c r="W156" s="56">
        <v>1008</v>
      </c>
      <c r="X156" s="56">
        <v>925</v>
      </c>
      <c r="Y156" s="56">
        <v>961</v>
      </c>
      <c r="Z156" s="56">
        <v>996</v>
      </c>
      <c r="AA156" s="56">
        <v>949</v>
      </c>
      <c r="AB156" s="56">
        <v>988</v>
      </c>
      <c r="AC156" s="56">
        <v>1017</v>
      </c>
      <c r="AD156" s="56">
        <v>945</v>
      </c>
      <c r="AE156" s="56">
        <v>1012</v>
      </c>
      <c r="AF156" s="56">
        <v>1062</v>
      </c>
      <c r="AG156" s="56">
        <v>1018</v>
      </c>
      <c r="AH156" s="56">
        <v>1045</v>
      </c>
      <c r="AI156" s="56">
        <v>1106</v>
      </c>
      <c r="AJ156" s="56">
        <v>1043</v>
      </c>
      <c r="AK156" s="56">
        <v>1076</v>
      </c>
      <c r="AL156" s="56">
        <v>1114</v>
      </c>
      <c r="AM156" s="56">
        <v>1050</v>
      </c>
      <c r="AN156" s="56">
        <v>1080</v>
      </c>
      <c r="AO156" s="56">
        <v>1124</v>
      </c>
      <c r="AP156" s="56">
        <v>1061</v>
      </c>
      <c r="AQ156" s="56">
        <v>1116</v>
      </c>
      <c r="AR156" s="56">
        <v>1159</v>
      </c>
      <c r="AS156" s="56">
        <v>1102</v>
      </c>
      <c r="AT156" s="56">
        <v>1123</v>
      </c>
      <c r="AU156" s="56">
        <v>1157</v>
      </c>
      <c r="AV156" s="56">
        <v>1029</v>
      </c>
      <c r="AW156" s="56">
        <v>1047</v>
      </c>
      <c r="AX156" s="56">
        <v>1071</v>
      </c>
      <c r="AY156" s="56"/>
      <c r="AZ156" s="56"/>
      <c r="BA156" s="56"/>
      <c r="BB156" s="56"/>
    </row>
    <row r="157" spans="1:54" ht="14.45" customHeight="1">
      <c r="A157" s="55">
        <v>8</v>
      </c>
      <c r="B157" s="46" t="s">
        <v>43</v>
      </c>
      <c r="C157" s="61">
        <v>42656</v>
      </c>
      <c r="D157" s="61">
        <v>42670</v>
      </c>
      <c r="E157" s="61">
        <v>42712</v>
      </c>
      <c r="F157" s="61">
        <v>42744</v>
      </c>
      <c r="G157" s="61">
        <v>42772</v>
      </c>
      <c r="H157" s="61">
        <v>42797</v>
      </c>
      <c r="I157" s="61">
        <v>42830</v>
      </c>
      <c r="J157" s="61">
        <v>42857</v>
      </c>
      <c r="K157" s="61">
        <v>42886</v>
      </c>
      <c r="L157" s="61">
        <v>42919</v>
      </c>
      <c r="M157" s="61">
        <v>42951</v>
      </c>
      <c r="N157" s="61">
        <v>42985</v>
      </c>
      <c r="O157" s="61">
        <v>43007</v>
      </c>
      <c r="P157" s="61">
        <v>43041</v>
      </c>
      <c r="Q157" s="61">
        <v>43075</v>
      </c>
      <c r="R157" s="61">
        <v>43109</v>
      </c>
      <c r="S157" s="61">
        <v>43137</v>
      </c>
      <c r="T157" s="61">
        <v>43164</v>
      </c>
      <c r="U157" s="61">
        <v>43196</v>
      </c>
      <c r="V157" s="61">
        <v>43224</v>
      </c>
      <c r="W157" s="61">
        <v>43224</v>
      </c>
      <c r="X157" s="61">
        <v>43284</v>
      </c>
      <c r="Y157" s="61">
        <v>43315</v>
      </c>
      <c r="Z157" s="61">
        <v>43348</v>
      </c>
      <c r="AA157" s="61">
        <v>43375</v>
      </c>
      <c r="AB157" s="61">
        <v>43406</v>
      </c>
      <c r="AC157" s="61">
        <v>43440</v>
      </c>
      <c r="AD157" s="61">
        <v>43479</v>
      </c>
      <c r="AE157" s="61">
        <v>43497</v>
      </c>
      <c r="AF157" s="61">
        <v>43522</v>
      </c>
      <c r="AG157" s="61">
        <v>43557</v>
      </c>
      <c r="AH157" s="61">
        <v>43592</v>
      </c>
      <c r="AI157" s="61">
        <v>43620</v>
      </c>
      <c r="AJ157" s="61">
        <v>43648</v>
      </c>
      <c r="AK157" s="61">
        <v>43682</v>
      </c>
      <c r="AL157" s="61">
        <v>43711</v>
      </c>
      <c r="AM157" s="61">
        <v>43741</v>
      </c>
      <c r="AN157" s="61">
        <v>43780</v>
      </c>
      <c r="AO157" s="61">
        <v>43802</v>
      </c>
      <c r="AP157" s="61">
        <v>43839</v>
      </c>
      <c r="AQ157" s="61">
        <v>43867</v>
      </c>
      <c r="AR157" s="61">
        <v>43899</v>
      </c>
      <c r="AS157" s="61">
        <v>43934</v>
      </c>
      <c r="AT157" s="61">
        <v>43956</v>
      </c>
      <c r="AU157" s="61">
        <v>43985</v>
      </c>
      <c r="AV157" s="61">
        <v>44018</v>
      </c>
      <c r="AW157" s="61">
        <v>44049</v>
      </c>
      <c r="AX157" s="61">
        <v>44082</v>
      </c>
      <c r="AY157" s="61"/>
      <c r="AZ157" s="61"/>
      <c r="BA157" s="61"/>
      <c r="BB157" s="61"/>
    </row>
    <row r="158" spans="1:54" ht="26.45" customHeight="1">
      <c r="A158" s="55">
        <v>9</v>
      </c>
      <c r="B158" s="46" t="s">
        <v>44</v>
      </c>
      <c r="C158" s="61">
        <v>42656</v>
      </c>
      <c r="D158" s="61">
        <v>42682</v>
      </c>
      <c r="E158" s="61">
        <v>42712</v>
      </c>
      <c r="F158" s="61">
        <v>42744</v>
      </c>
      <c r="G158" s="61">
        <v>42774</v>
      </c>
      <c r="H158" s="61">
        <v>42800</v>
      </c>
      <c r="I158" s="61">
        <v>42830</v>
      </c>
      <c r="J158" s="61">
        <v>42858</v>
      </c>
      <c r="K158" s="61">
        <v>42880</v>
      </c>
      <c r="L158" s="61">
        <v>42919</v>
      </c>
      <c r="M158" s="61">
        <v>42951</v>
      </c>
      <c r="N158" s="61">
        <v>42985</v>
      </c>
      <c r="O158" s="61">
        <v>43010</v>
      </c>
      <c r="P158" s="61">
        <v>43042</v>
      </c>
      <c r="Q158" s="61">
        <v>43075</v>
      </c>
      <c r="R158" s="61">
        <v>43109</v>
      </c>
      <c r="S158" s="61">
        <v>43133</v>
      </c>
      <c r="T158" s="61">
        <v>43152</v>
      </c>
      <c r="U158" s="61">
        <v>43172</v>
      </c>
      <c r="V158" s="61">
        <v>43195</v>
      </c>
      <c r="W158" s="61">
        <v>43195</v>
      </c>
      <c r="X158" s="61">
        <v>43269</v>
      </c>
      <c r="Y158" s="61">
        <v>43301</v>
      </c>
      <c r="Z158" s="61">
        <v>43340</v>
      </c>
      <c r="AA158" s="61">
        <v>43368</v>
      </c>
      <c r="AB158" s="61">
        <v>43403</v>
      </c>
      <c r="AC158" s="61">
        <v>43437</v>
      </c>
      <c r="AD158" s="61">
        <v>43473</v>
      </c>
      <c r="AE158" s="61">
        <v>43503</v>
      </c>
      <c r="AF158" s="61">
        <v>43522</v>
      </c>
      <c r="AG158" s="61">
        <v>43557</v>
      </c>
      <c r="AH158" s="61">
        <v>43591</v>
      </c>
      <c r="AI158" s="61">
        <v>43613</v>
      </c>
      <c r="AJ158" s="61">
        <v>43643</v>
      </c>
      <c r="AK158" s="61">
        <v>43682</v>
      </c>
      <c r="AL158" s="61">
        <v>43711</v>
      </c>
      <c r="AM158" s="61">
        <v>43740</v>
      </c>
      <c r="AN158" s="61">
        <v>43780</v>
      </c>
      <c r="AO158" s="61">
        <v>43802</v>
      </c>
      <c r="AP158" s="61">
        <v>43839</v>
      </c>
      <c r="AQ158" s="61">
        <v>43867</v>
      </c>
      <c r="AR158" s="61">
        <v>43895</v>
      </c>
      <c r="AS158" s="61">
        <v>43934</v>
      </c>
      <c r="AT158" s="61">
        <v>43955</v>
      </c>
      <c r="AU158" s="61">
        <v>43985</v>
      </c>
      <c r="AV158" s="61">
        <v>44018</v>
      </c>
      <c r="AW158" s="61">
        <v>44048</v>
      </c>
      <c r="AX158" s="61">
        <v>44082</v>
      </c>
      <c r="AY158" s="61"/>
      <c r="AZ158" s="61"/>
      <c r="BA158" s="61"/>
      <c r="BB158" s="61"/>
    </row>
    <row r="159" spans="1:54" ht="14.45" customHeight="1">
      <c r="A159" s="55">
        <v>10</v>
      </c>
      <c r="B159" s="46" t="s">
        <v>45</v>
      </c>
      <c r="C159" s="61">
        <v>42656</v>
      </c>
      <c r="D159" s="61">
        <v>42682</v>
      </c>
      <c r="E159" s="61">
        <v>42712</v>
      </c>
      <c r="F159" s="61">
        <v>42744</v>
      </c>
      <c r="G159" s="61">
        <v>42774</v>
      </c>
      <c r="H159" s="61">
        <v>42796</v>
      </c>
      <c r="I159" s="61">
        <v>42830</v>
      </c>
      <c r="J159" s="61">
        <v>42857</v>
      </c>
      <c r="K159" s="61">
        <v>42887</v>
      </c>
      <c r="L159" s="61">
        <v>42919</v>
      </c>
      <c r="M159" s="61">
        <v>42951</v>
      </c>
      <c r="N159" s="61">
        <v>42985</v>
      </c>
      <c r="O159" s="61">
        <v>43010</v>
      </c>
      <c r="P159" s="61">
        <v>43042</v>
      </c>
      <c r="Q159" s="61">
        <v>43076</v>
      </c>
      <c r="R159" s="61">
        <v>43109</v>
      </c>
      <c r="S159" s="61">
        <v>43137</v>
      </c>
      <c r="T159" s="61">
        <v>43164</v>
      </c>
      <c r="U159" s="61">
        <v>43199</v>
      </c>
      <c r="V159" s="61">
        <v>43224</v>
      </c>
      <c r="W159" s="61">
        <v>43259</v>
      </c>
      <c r="X159" s="61">
        <v>43286</v>
      </c>
      <c r="Y159" s="61">
        <v>43315</v>
      </c>
      <c r="Z159" s="61">
        <v>43335</v>
      </c>
      <c r="AA159" s="61">
        <v>43376</v>
      </c>
      <c r="AB159" s="61">
        <v>43409</v>
      </c>
      <c r="AC159" s="61">
        <v>43441</v>
      </c>
      <c r="AD159" s="61">
        <v>43479</v>
      </c>
      <c r="AE159" s="61">
        <v>43501</v>
      </c>
      <c r="AF159" s="61">
        <v>43523</v>
      </c>
      <c r="AG159" s="61">
        <v>43546</v>
      </c>
      <c r="AH159" s="61">
        <v>43581</v>
      </c>
      <c r="AI159" s="61">
        <v>43619</v>
      </c>
      <c r="AJ159" s="61">
        <v>43648</v>
      </c>
      <c r="AK159" s="61">
        <v>43682</v>
      </c>
      <c r="AL159" s="61">
        <v>43711</v>
      </c>
      <c r="AM159" s="61">
        <v>43742</v>
      </c>
      <c r="AN159" s="61">
        <v>43780</v>
      </c>
      <c r="AO159" s="61">
        <v>43802</v>
      </c>
      <c r="AP159" s="61">
        <v>43840</v>
      </c>
      <c r="AQ159" s="61">
        <v>43867</v>
      </c>
      <c r="AR159" s="61">
        <v>43896</v>
      </c>
      <c r="AS159" s="61">
        <v>43924</v>
      </c>
      <c r="AT159" s="61">
        <v>43949</v>
      </c>
      <c r="AU159" s="61">
        <v>43984</v>
      </c>
      <c r="AV159" s="61">
        <v>44018</v>
      </c>
      <c r="AW159" s="61">
        <v>44049</v>
      </c>
      <c r="AX159" s="61">
        <v>44082</v>
      </c>
      <c r="AY159" s="61"/>
      <c r="AZ159" s="61"/>
      <c r="BA159" s="61"/>
      <c r="BB159" s="61"/>
    </row>
    <row r="160" spans="1:54" s="66" customFormat="1" ht="14.45" customHeight="1">
      <c r="A160" s="62">
        <v>11</v>
      </c>
      <c r="B160" s="63" t="s">
        <v>46</v>
      </c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5">
        <v>0</v>
      </c>
      <c r="AL160" s="65">
        <v>0</v>
      </c>
      <c r="AM160" s="65">
        <v>0</v>
      </c>
      <c r="AN160" s="65">
        <v>0</v>
      </c>
      <c r="AO160" s="65">
        <v>0</v>
      </c>
      <c r="AP160" s="65">
        <v>0</v>
      </c>
      <c r="AQ160" s="65">
        <v>1</v>
      </c>
      <c r="AR160" s="65">
        <v>3</v>
      </c>
      <c r="AS160" s="65">
        <v>1</v>
      </c>
      <c r="AT160" s="65">
        <v>1</v>
      </c>
      <c r="AU160" s="65">
        <v>0</v>
      </c>
      <c r="AV160" s="65">
        <v>0</v>
      </c>
      <c r="AW160" s="65">
        <v>0</v>
      </c>
      <c r="AX160" s="65">
        <v>0</v>
      </c>
    </row>
    <row r="161" spans="1:54" s="43" customFormat="1" ht="14.45" customHeight="1">
      <c r="A161" s="55">
        <v>12</v>
      </c>
      <c r="B161" s="44" t="s">
        <v>25</v>
      </c>
      <c r="C161" s="56">
        <v>34</v>
      </c>
      <c r="D161" s="56">
        <v>42</v>
      </c>
      <c r="E161" s="56">
        <v>30</v>
      </c>
      <c r="F161" s="56">
        <v>24</v>
      </c>
      <c r="G161" s="56">
        <v>13</v>
      </c>
      <c r="H161" s="56">
        <v>47</v>
      </c>
      <c r="I161" s="56">
        <v>51</v>
      </c>
      <c r="J161" s="56">
        <v>21</v>
      </c>
      <c r="K161" s="56">
        <v>26</v>
      </c>
      <c r="L161" s="56">
        <v>47</v>
      </c>
      <c r="M161" s="56">
        <v>32</v>
      </c>
      <c r="N161" s="56">
        <v>35</v>
      </c>
      <c r="O161" s="56">
        <v>41</v>
      </c>
      <c r="P161" s="56">
        <v>30</v>
      </c>
      <c r="Q161" s="56">
        <v>29</v>
      </c>
      <c r="R161" s="56">
        <v>20</v>
      </c>
      <c r="S161" s="56">
        <v>25</v>
      </c>
      <c r="T161" s="56">
        <v>25</v>
      </c>
      <c r="U161" s="56">
        <v>31</v>
      </c>
      <c r="V161" s="56">
        <v>40</v>
      </c>
      <c r="W161" s="56">
        <v>25</v>
      </c>
      <c r="X161" s="56">
        <v>23</v>
      </c>
      <c r="Y161" s="56">
        <v>26</v>
      </c>
      <c r="Z161" s="56">
        <v>30</v>
      </c>
      <c r="AA161" s="56">
        <v>24</v>
      </c>
      <c r="AB161" s="56">
        <v>47</v>
      </c>
      <c r="AC161" s="56">
        <v>17</v>
      </c>
      <c r="AD161" s="56">
        <v>27</v>
      </c>
      <c r="AE161" s="56">
        <v>45</v>
      </c>
      <c r="AF161" s="56">
        <v>37</v>
      </c>
      <c r="AG161" s="56">
        <v>31</v>
      </c>
      <c r="AH161" s="56">
        <v>23</v>
      </c>
      <c r="AI161" s="56">
        <v>53</v>
      </c>
      <c r="AJ161" s="56">
        <v>27</v>
      </c>
      <c r="AK161" s="56">
        <v>44</v>
      </c>
      <c r="AL161" s="56">
        <v>33</v>
      </c>
      <c r="AM161" s="56">
        <v>44</v>
      </c>
      <c r="AN161" s="56">
        <v>42</v>
      </c>
      <c r="AO161" s="56">
        <v>40</v>
      </c>
      <c r="AP161" s="56">
        <v>16</v>
      </c>
      <c r="AQ161" s="56">
        <v>29</v>
      </c>
      <c r="AR161" s="56">
        <v>41</v>
      </c>
      <c r="AS161" s="56">
        <v>30</v>
      </c>
      <c r="AT161" s="56">
        <v>3</v>
      </c>
      <c r="AU161" s="56">
        <v>21</v>
      </c>
      <c r="AV161" s="56">
        <v>38</v>
      </c>
      <c r="AW161" s="56">
        <v>24</v>
      </c>
      <c r="AX161" s="56">
        <v>24</v>
      </c>
      <c r="AY161" s="56"/>
      <c r="AZ161" s="56"/>
      <c r="BA161" s="56"/>
      <c r="BB161" s="56"/>
    </row>
    <row r="162" spans="1:54" s="43" customFormat="1" ht="14.45" customHeight="1">
      <c r="A162" s="62">
        <v>13</v>
      </c>
      <c r="B162" s="44" t="s">
        <v>26</v>
      </c>
      <c r="C162" s="56">
        <v>23</v>
      </c>
      <c r="D162" s="56">
        <v>27</v>
      </c>
      <c r="E162" s="56">
        <v>17</v>
      </c>
      <c r="F162" s="56">
        <v>14</v>
      </c>
      <c r="G162" s="56">
        <v>7</v>
      </c>
      <c r="H162" s="56">
        <v>22</v>
      </c>
      <c r="I162" s="56">
        <v>34</v>
      </c>
      <c r="J162" s="56">
        <v>14</v>
      </c>
      <c r="K162" s="56">
        <v>16</v>
      </c>
      <c r="L162" s="56">
        <v>27</v>
      </c>
      <c r="M162" s="56">
        <v>21</v>
      </c>
      <c r="N162" s="56">
        <v>25</v>
      </c>
      <c r="O162" s="56">
        <v>27</v>
      </c>
      <c r="P162" s="56">
        <v>20</v>
      </c>
      <c r="Q162" s="56">
        <v>15</v>
      </c>
      <c r="R162" s="56">
        <v>10</v>
      </c>
      <c r="S162" s="56">
        <v>21</v>
      </c>
      <c r="T162" s="56">
        <v>19</v>
      </c>
      <c r="U162" s="56">
        <v>23</v>
      </c>
      <c r="V162" s="56">
        <v>30</v>
      </c>
      <c r="W162" s="56">
        <v>15</v>
      </c>
      <c r="X162" s="56">
        <v>16</v>
      </c>
      <c r="Y162" s="56">
        <v>17</v>
      </c>
      <c r="Z162" s="56">
        <v>18</v>
      </c>
      <c r="AA162" s="56">
        <v>12</v>
      </c>
      <c r="AB162" s="56">
        <v>29</v>
      </c>
      <c r="AC162" s="56">
        <v>15</v>
      </c>
      <c r="AD162" s="56">
        <v>18</v>
      </c>
      <c r="AE162" s="56">
        <v>33</v>
      </c>
      <c r="AF162" s="56">
        <v>27</v>
      </c>
      <c r="AG162" s="56">
        <v>24</v>
      </c>
      <c r="AH162" s="56">
        <v>16</v>
      </c>
      <c r="AI162" s="56">
        <v>30</v>
      </c>
      <c r="AJ162" s="56">
        <v>18</v>
      </c>
      <c r="AK162" s="56">
        <v>24</v>
      </c>
      <c r="AL162" s="56">
        <v>23</v>
      </c>
      <c r="AM162" s="56">
        <v>26</v>
      </c>
      <c r="AN162" s="56">
        <v>32</v>
      </c>
      <c r="AO162" s="56">
        <v>26</v>
      </c>
      <c r="AP162" s="56">
        <v>11</v>
      </c>
      <c r="AQ162" s="56">
        <v>15</v>
      </c>
      <c r="AR162" s="56">
        <v>27</v>
      </c>
      <c r="AS162" s="56">
        <v>17</v>
      </c>
      <c r="AT162" s="56">
        <v>0</v>
      </c>
      <c r="AU162" s="56">
        <v>10</v>
      </c>
      <c r="AV162" s="56">
        <v>25</v>
      </c>
      <c r="AW162" s="56">
        <v>15</v>
      </c>
      <c r="AX162" s="56">
        <v>13</v>
      </c>
      <c r="AY162" s="56"/>
      <c r="AZ162" s="56"/>
      <c r="BA162" s="56"/>
      <c r="BB162" s="56"/>
    </row>
    <row r="163" spans="1:54" ht="14.45" customHeight="1">
      <c r="A163" s="55">
        <v>14</v>
      </c>
      <c r="B163" s="44" t="s">
        <v>47</v>
      </c>
      <c r="C163" s="67"/>
      <c r="D163" s="67"/>
      <c r="E163" s="67">
        <v>0</v>
      </c>
      <c r="F163" s="67">
        <v>0</v>
      </c>
      <c r="G163" s="67">
        <v>33</v>
      </c>
      <c r="H163" s="67">
        <v>47</v>
      </c>
      <c r="I163" s="67">
        <v>37</v>
      </c>
      <c r="J163" s="67">
        <v>35</v>
      </c>
      <c r="K163" s="67">
        <v>50</v>
      </c>
      <c r="L163" s="67">
        <v>44</v>
      </c>
      <c r="M163" s="67">
        <v>32</v>
      </c>
      <c r="N163" s="67">
        <v>25</v>
      </c>
      <c r="O163" s="67">
        <v>19</v>
      </c>
      <c r="P163" s="67">
        <v>26</v>
      </c>
      <c r="Q163" s="67">
        <v>14</v>
      </c>
      <c r="R163" s="67">
        <v>27</v>
      </c>
      <c r="S163" s="67">
        <v>25</v>
      </c>
      <c r="T163" s="67">
        <v>25</v>
      </c>
      <c r="U163" s="67">
        <v>14</v>
      </c>
      <c r="V163" s="67">
        <v>17</v>
      </c>
      <c r="W163" s="67">
        <v>20</v>
      </c>
      <c r="X163" s="67">
        <v>16</v>
      </c>
      <c r="Y163" s="67">
        <v>16</v>
      </c>
      <c r="Z163" s="67">
        <v>29</v>
      </c>
      <c r="AA163" s="67">
        <v>24</v>
      </c>
      <c r="AB163" s="67">
        <v>13</v>
      </c>
      <c r="AC163" s="67">
        <v>30</v>
      </c>
      <c r="AD163" s="67">
        <v>26</v>
      </c>
      <c r="AE163" s="67">
        <v>20</v>
      </c>
      <c r="AF163" s="67">
        <v>8</v>
      </c>
      <c r="AG163" s="67">
        <v>23</v>
      </c>
      <c r="AH163" s="67">
        <v>39</v>
      </c>
      <c r="AI163" s="67">
        <v>28</v>
      </c>
      <c r="AJ163" s="67">
        <v>45</v>
      </c>
      <c r="AK163" s="67">
        <v>26</v>
      </c>
      <c r="AL163" s="67">
        <v>33</v>
      </c>
      <c r="AM163" s="67">
        <v>18</v>
      </c>
      <c r="AN163" s="67">
        <v>21</v>
      </c>
      <c r="AO163" s="67">
        <v>13</v>
      </c>
      <c r="AP163" s="67">
        <v>13</v>
      </c>
      <c r="AQ163" s="67">
        <v>25</v>
      </c>
      <c r="AR163" s="67">
        <v>13</v>
      </c>
      <c r="AS163" s="67">
        <v>16</v>
      </c>
      <c r="AT163" s="67">
        <v>24</v>
      </c>
      <c r="AU163" s="67">
        <v>23</v>
      </c>
      <c r="AV163" s="67">
        <v>12</v>
      </c>
      <c r="AW163" s="67">
        <v>23</v>
      </c>
      <c r="AX163" s="67">
        <v>23</v>
      </c>
      <c r="AY163" s="67"/>
      <c r="AZ163" s="67"/>
      <c r="BA163" s="67"/>
      <c r="BB163" s="67"/>
    </row>
    <row r="164" spans="1:54" ht="14.45" customHeight="1">
      <c r="A164" s="62">
        <v>15</v>
      </c>
      <c r="B164" s="44" t="s">
        <v>48</v>
      </c>
      <c r="C164" s="67"/>
      <c r="D164" s="67"/>
      <c r="E164" s="67">
        <v>0</v>
      </c>
      <c r="F164" s="67">
        <v>0</v>
      </c>
      <c r="G164" s="67">
        <v>0</v>
      </c>
      <c r="H164" s="67">
        <v>0</v>
      </c>
      <c r="I164" s="67">
        <v>0</v>
      </c>
      <c r="J164" s="67">
        <v>2</v>
      </c>
      <c r="K164" s="67">
        <v>4</v>
      </c>
      <c r="L164" s="67">
        <v>0</v>
      </c>
      <c r="M164" s="67">
        <v>0</v>
      </c>
      <c r="N164" s="67">
        <v>0</v>
      </c>
      <c r="O164" s="67">
        <v>1</v>
      </c>
      <c r="P164" s="67">
        <v>0</v>
      </c>
      <c r="Q164" s="67">
        <v>1</v>
      </c>
      <c r="R164" s="67">
        <v>1</v>
      </c>
      <c r="S164" s="67">
        <v>3</v>
      </c>
      <c r="T164" s="67">
        <v>4</v>
      </c>
      <c r="U164" s="67">
        <v>7</v>
      </c>
      <c r="V164" s="67">
        <v>7</v>
      </c>
      <c r="W164" s="67">
        <v>7</v>
      </c>
      <c r="X164" s="67">
        <v>4</v>
      </c>
      <c r="Y164" s="67">
        <v>4</v>
      </c>
      <c r="Z164" s="67">
        <v>6</v>
      </c>
      <c r="AA164" s="67">
        <v>5</v>
      </c>
      <c r="AB164" s="67">
        <v>2</v>
      </c>
      <c r="AC164" s="67">
        <v>4</v>
      </c>
      <c r="AD164" s="67">
        <v>1</v>
      </c>
      <c r="AE164" s="67">
        <v>0</v>
      </c>
      <c r="AF164" s="67">
        <v>2</v>
      </c>
      <c r="AG164" s="67">
        <v>0</v>
      </c>
      <c r="AH164" s="67">
        <v>3</v>
      </c>
      <c r="AI164" s="67">
        <v>7</v>
      </c>
      <c r="AJ164" s="67">
        <v>2</v>
      </c>
      <c r="AK164" s="67">
        <v>1</v>
      </c>
      <c r="AL164" s="67">
        <v>0</v>
      </c>
      <c r="AM164" s="67">
        <v>6</v>
      </c>
      <c r="AN164" s="67">
        <v>0</v>
      </c>
      <c r="AO164" s="67">
        <v>0</v>
      </c>
      <c r="AP164" s="67">
        <v>2</v>
      </c>
      <c r="AQ164" s="67">
        <v>0</v>
      </c>
      <c r="AR164" s="67">
        <v>2</v>
      </c>
      <c r="AS164" s="67">
        <v>0</v>
      </c>
      <c r="AT164" s="67">
        <v>2</v>
      </c>
      <c r="AU164" s="67">
        <v>1</v>
      </c>
      <c r="AV164" s="67">
        <v>0</v>
      </c>
      <c r="AW164" s="67">
        <v>1</v>
      </c>
      <c r="AX164" s="67">
        <v>1</v>
      </c>
      <c r="AY164" s="67"/>
      <c r="AZ164" s="67"/>
      <c r="BA164" s="67"/>
      <c r="BB164" s="67"/>
    </row>
    <row r="165" spans="1:54" ht="14.45" customHeight="1">
      <c r="A165" s="55">
        <v>16</v>
      </c>
      <c r="B165" s="44" t="s">
        <v>58</v>
      </c>
      <c r="C165" s="67">
        <v>0</v>
      </c>
      <c r="D165" s="67">
        <v>1</v>
      </c>
      <c r="E165" s="67">
        <v>0</v>
      </c>
      <c r="F165" s="67">
        <v>0</v>
      </c>
      <c r="G165" s="67">
        <v>0</v>
      </c>
      <c r="H165" s="67">
        <v>1</v>
      </c>
      <c r="I165" s="67">
        <v>0</v>
      </c>
      <c r="J165" s="67">
        <v>0</v>
      </c>
      <c r="K165" s="67">
        <v>0</v>
      </c>
      <c r="L165" s="67">
        <v>0</v>
      </c>
      <c r="M165" s="67">
        <v>0</v>
      </c>
      <c r="N165" s="67">
        <v>0</v>
      </c>
      <c r="O165" s="67">
        <v>0</v>
      </c>
      <c r="P165" s="67">
        <v>0</v>
      </c>
      <c r="Q165" s="67">
        <v>1</v>
      </c>
      <c r="R165" s="67">
        <v>0</v>
      </c>
      <c r="S165" s="67">
        <v>0</v>
      </c>
      <c r="T165" s="67">
        <v>4</v>
      </c>
      <c r="U165" s="67">
        <v>0</v>
      </c>
      <c r="V165" s="67">
        <v>5</v>
      </c>
      <c r="W165" s="67">
        <v>8</v>
      </c>
      <c r="X165" s="67">
        <v>4</v>
      </c>
      <c r="Y165" s="67">
        <v>0</v>
      </c>
      <c r="Z165" s="67">
        <v>0</v>
      </c>
      <c r="AA165" s="67">
        <v>0</v>
      </c>
      <c r="AB165" s="67">
        <v>0</v>
      </c>
      <c r="AC165" s="67">
        <v>0</v>
      </c>
      <c r="AD165" s="67">
        <v>0</v>
      </c>
      <c r="AE165" s="67">
        <v>0</v>
      </c>
      <c r="AF165" s="67">
        <v>0</v>
      </c>
      <c r="AG165" s="67">
        <v>0</v>
      </c>
      <c r="AH165" s="67">
        <v>0</v>
      </c>
      <c r="AI165" s="67">
        <v>0</v>
      </c>
      <c r="AJ165" s="67">
        <v>0</v>
      </c>
      <c r="AK165" s="67">
        <v>0</v>
      </c>
      <c r="AL165" s="67">
        <v>0</v>
      </c>
      <c r="AM165" s="67">
        <v>0</v>
      </c>
      <c r="AN165" s="67">
        <v>0</v>
      </c>
      <c r="AO165" s="67">
        <v>0</v>
      </c>
      <c r="AP165" s="67">
        <v>0</v>
      </c>
      <c r="AQ165" s="67">
        <v>0</v>
      </c>
      <c r="AR165" s="67">
        <v>0</v>
      </c>
      <c r="AS165" s="67">
        <v>0</v>
      </c>
      <c r="AT165" s="67">
        <v>0</v>
      </c>
      <c r="AU165" s="67">
        <v>0</v>
      </c>
      <c r="AV165" s="67">
        <v>0</v>
      </c>
      <c r="AW165" s="67">
        <v>0</v>
      </c>
      <c r="AX165" s="67">
        <v>0</v>
      </c>
      <c r="AY165" s="67"/>
      <c r="AZ165" s="67"/>
      <c r="BA165" s="67"/>
      <c r="BB165" s="67"/>
    </row>
    <row r="166" spans="1:54" ht="14.45" customHeight="1">
      <c r="A166" s="62">
        <v>17</v>
      </c>
      <c r="B166" s="44" t="s">
        <v>59</v>
      </c>
      <c r="C166" s="67"/>
      <c r="D166" s="67">
        <v>50</v>
      </c>
      <c r="E166" s="67">
        <v>226</v>
      </c>
      <c r="F166" s="67">
        <v>316</v>
      </c>
      <c r="G166" s="67">
        <v>201</v>
      </c>
      <c r="H166" s="67">
        <v>312</v>
      </c>
      <c r="I166" s="67">
        <v>274</v>
      </c>
      <c r="J166" s="67">
        <v>228</v>
      </c>
      <c r="K166" s="67">
        <v>258</v>
      </c>
      <c r="L166" s="67">
        <v>224</v>
      </c>
      <c r="M166" s="67">
        <v>214</v>
      </c>
      <c r="N166" s="67">
        <v>226</v>
      </c>
      <c r="O166" s="67">
        <v>221</v>
      </c>
      <c r="P166" s="67">
        <v>223</v>
      </c>
      <c r="Q166" s="67">
        <v>210</v>
      </c>
      <c r="R166" s="67">
        <v>298</v>
      </c>
      <c r="S166" s="67">
        <v>246</v>
      </c>
      <c r="T166" s="67">
        <v>282</v>
      </c>
      <c r="U166" s="67">
        <v>218</v>
      </c>
      <c r="V166" s="67">
        <v>241</v>
      </c>
      <c r="W166" s="67">
        <v>252</v>
      </c>
      <c r="X166" s="67">
        <v>219</v>
      </c>
      <c r="Y166" s="67">
        <v>224</v>
      </c>
      <c r="Z166" s="67">
        <v>227</v>
      </c>
      <c r="AA166" s="67">
        <v>200</v>
      </c>
      <c r="AB166" s="67">
        <v>238</v>
      </c>
      <c r="AC166" s="67">
        <v>217</v>
      </c>
      <c r="AD166" s="67">
        <v>278</v>
      </c>
      <c r="AE166" s="67">
        <v>272</v>
      </c>
      <c r="AF166" s="67">
        <v>303</v>
      </c>
      <c r="AG166" s="67">
        <v>262</v>
      </c>
      <c r="AH166" s="67">
        <v>259</v>
      </c>
      <c r="AI166" s="67">
        <v>287</v>
      </c>
      <c r="AJ166" s="67">
        <v>213</v>
      </c>
      <c r="AK166" s="67">
        <v>287</v>
      </c>
      <c r="AL166" s="67">
        <v>237</v>
      </c>
      <c r="AM166" s="67">
        <v>237</v>
      </c>
      <c r="AN166" s="67">
        <v>270</v>
      </c>
      <c r="AO166" s="67">
        <v>231</v>
      </c>
      <c r="AP166" s="67">
        <v>172</v>
      </c>
      <c r="AQ166" s="67">
        <v>259</v>
      </c>
      <c r="AR166" s="67">
        <v>299</v>
      </c>
      <c r="AS166" s="67">
        <v>211</v>
      </c>
      <c r="AT166" s="67">
        <v>168</v>
      </c>
      <c r="AU166" s="67">
        <v>256</v>
      </c>
      <c r="AV166" s="67">
        <v>230</v>
      </c>
      <c r="AW166" s="67">
        <v>262</v>
      </c>
      <c r="AX166" s="67">
        <v>230</v>
      </c>
      <c r="AY166" s="67"/>
      <c r="AZ166" s="67"/>
      <c r="BA166" s="67"/>
      <c r="BB166" s="67"/>
    </row>
    <row r="167" spans="1:54" s="59" customFormat="1" ht="15.75" customHeight="1">
      <c r="A167" s="57">
        <v>18</v>
      </c>
      <c r="B167" s="49" t="s">
        <v>27</v>
      </c>
      <c r="C167" s="58">
        <f t="shared" ref="C167:AH167" si="58">SUM(C168:C171)</f>
        <v>0</v>
      </c>
      <c r="D167" s="58">
        <f t="shared" si="58"/>
        <v>1096</v>
      </c>
      <c r="E167" s="58">
        <f t="shared" si="58"/>
        <v>1142</v>
      </c>
      <c r="F167" s="58">
        <f t="shared" si="58"/>
        <v>1492</v>
      </c>
      <c r="G167" s="58">
        <f t="shared" si="58"/>
        <v>950</v>
      </c>
      <c r="H167" s="58">
        <f t="shared" si="58"/>
        <v>1378</v>
      </c>
      <c r="I167" s="58">
        <f t="shared" si="58"/>
        <v>1404</v>
      </c>
      <c r="J167" s="58">
        <f t="shared" si="58"/>
        <v>1013</v>
      </c>
      <c r="K167" s="58">
        <f t="shared" si="58"/>
        <v>1371</v>
      </c>
      <c r="L167" s="58">
        <f t="shared" si="58"/>
        <v>1446</v>
      </c>
      <c r="M167" s="58">
        <f t="shared" si="58"/>
        <v>789</v>
      </c>
      <c r="N167" s="58">
        <f t="shared" si="58"/>
        <v>1353</v>
      </c>
      <c r="O167" s="58">
        <f t="shared" si="58"/>
        <v>1240</v>
      </c>
      <c r="P167" s="58">
        <f t="shared" si="58"/>
        <v>1370</v>
      </c>
      <c r="Q167" s="58">
        <f t="shared" si="58"/>
        <v>1362</v>
      </c>
      <c r="R167" s="58">
        <f t="shared" si="58"/>
        <v>1778</v>
      </c>
      <c r="S167" s="58">
        <f t="shared" si="58"/>
        <v>1449</v>
      </c>
      <c r="T167" s="58">
        <f t="shared" si="58"/>
        <v>1523</v>
      </c>
      <c r="U167" s="58">
        <f t="shared" si="58"/>
        <v>1147</v>
      </c>
      <c r="V167" s="58">
        <f t="shared" si="58"/>
        <v>1382</v>
      </c>
      <c r="W167" s="58">
        <f t="shared" si="58"/>
        <v>1499</v>
      </c>
      <c r="X167" s="58">
        <f t="shared" si="58"/>
        <v>1288</v>
      </c>
      <c r="Y167" s="58">
        <f t="shared" si="58"/>
        <v>1444</v>
      </c>
      <c r="Z167" s="58">
        <f t="shared" si="58"/>
        <v>1451</v>
      </c>
      <c r="AA167" s="58">
        <f t="shared" si="58"/>
        <v>1320</v>
      </c>
      <c r="AB167" s="58">
        <f t="shared" si="58"/>
        <v>1572</v>
      </c>
      <c r="AC167" s="58">
        <f t="shared" si="58"/>
        <v>1410</v>
      </c>
      <c r="AD167" s="58">
        <f t="shared" si="58"/>
        <v>1689</v>
      </c>
      <c r="AE167" s="58">
        <f t="shared" si="58"/>
        <v>1776</v>
      </c>
      <c r="AF167" s="58">
        <f t="shared" si="58"/>
        <v>1672</v>
      </c>
      <c r="AG167" s="58">
        <f t="shared" si="58"/>
        <v>1586</v>
      </c>
      <c r="AH167" s="58">
        <f t="shared" si="58"/>
        <v>1430</v>
      </c>
      <c r="AI167" s="58">
        <f t="shared" ref="AI167:BB167" si="59">SUM(AI168:AI171)</f>
        <v>1751</v>
      </c>
      <c r="AJ167" s="58">
        <f t="shared" si="59"/>
        <v>1490</v>
      </c>
      <c r="AK167" s="58">
        <f t="shared" si="59"/>
        <v>1715</v>
      </c>
      <c r="AL167" s="58">
        <f t="shared" si="59"/>
        <v>1594</v>
      </c>
      <c r="AM167" s="58">
        <f t="shared" si="59"/>
        <v>1657</v>
      </c>
      <c r="AN167" s="58">
        <f t="shared" si="59"/>
        <v>1698</v>
      </c>
      <c r="AO167" s="58">
        <f t="shared" si="59"/>
        <v>1611</v>
      </c>
      <c r="AP167" s="58">
        <f t="shared" si="59"/>
        <v>1750</v>
      </c>
      <c r="AQ167" s="58">
        <f t="shared" si="59"/>
        <v>2084</v>
      </c>
      <c r="AR167" s="58">
        <f t="shared" si="59"/>
        <v>1840</v>
      </c>
      <c r="AS167" s="58">
        <f t="shared" si="59"/>
        <v>1312</v>
      </c>
      <c r="AT167" s="58">
        <f t="shared" si="59"/>
        <v>1091</v>
      </c>
      <c r="AU167" s="58">
        <f t="shared" si="59"/>
        <v>1384</v>
      </c>
      <c r="AV167" s="58">
        <f t="shared" si="59"/>
        <v>1558</v>
      </c>
      <c r="AW167" s="58">
        <f t="shared" si="59"/>
        <v>1506</v>
      </c>
      <c r="AX167" s="58">
        <f t="shared" si="59"/>
        <v>1517</v>
      </c>
      <c r="AY167" s="58">
        <f t="shared" si="59"/>
        <v>0</v>
      </c>
      <c r="AZ167" s="58">
        <f t="shared" si="59"/>
        <v>0</v>
      </c>
      <c r="BA167" s="58">
        <f t="shared" si="59"/>
        <v>0</v>
      </c>
      <c r="BB167" s="58">
        <f t="shared" si="59"/>
        <v>0</v>
      </c>
    </row>
    <row r="168" spans="1:54" s="43" customFormat="1" ht="14.45" customHeight="1">
      <c r="A168" s="55"/>
      <c r="B168" s="68" t="s">
        <v>4</v>
      </c>
      <c r="C168" s="56"/>
      <c r="D168" s="56">
        <v>164</v>
      </c>
      <c r="E168" s="56">
        <v>99</v>
      </c>
      <c r="F168" s="56">
        <v>112</v>
      </c>
      <c r="G168" s="56">
        <v>118</v>
      </c>
      <c r="H168" s="56">
        <v>150</v>
      </c>
      <c r="I168" s="56">
        <v>194</v>
      </c>
      <c r="J168" s="56">
        <v>102</v>
      </c>
      <c r="K168" s="56">
        <v>138</v>
      </c>
      <c r="L168" s="56">
        <v>196</v>
      </c>
      <c r="M168" s="56">
        <v>91</v>
      </c>
      <c r="N168" s="56">
        <v>155</v>
      </c>
      <c r="O168" s="56">
        <v>136</v>
      </c>
      <c r="P168" s="56">
        <v>139</v>
      </c>
      <c r="Q168" s="56">
        <v>139</v>
      </c>
      <c r="R168" s="56">
        <v>128</v>
      </c>
      <c r="S168" s="56">
        <v>121</v>
      </c>
      <c r="T168" s="56">
        <v>180</v>
      </c>
      <c r="U168" s="56">
        <v>127</v>
      </c>
      <c r="V168" s="56">
        <v>129</v>
      </c>
      <c r="W168" s="56">
        <v>146</v>
      </c>
      <c r="X168" s="56">
        <v>117</v>
      </c>
      <c r="Y168" s="56">
        <v>117</v>
      </c>
      <c r="Z168" s="56">
        <v>134</v>
      </c>
      <c r="AA168" s="56">
        <v>119</v>
      </c>
      <c r="AB168" s="56">
        <v>141</v>
      </c>
      <c r="AC168" s="56">
        <v>128</v>
      </c>
      <c r="AD168" s="56">
        <v>106</v>
      </c>
      <c r="AE168" s="56">
        <v>160</v>
      </c>
      <c r="AF168" s="56">
        <v>182</v>
      </c>
      <c r="AG168" s="56">
        <v>165</v>
      </c>
      <c r="AH168" s="56">
        <v>129</v>
      </c>
      <c r="AI168" s="56">
        <v>183</v>
      </c>
      <c r="AJ168" s="56">
        <v>135</v>
      </c>
      <c r="AK168" s="56">
        <v>148</v>
      </c>
      <c r="AL168" s="56">
        <v>157</v>
      </c>
      <c r="AM168" s="56">
        <v>169</v>
      </c>
      <c r="AN168" s="56">
        <v>166</v>
      </c>
      <c r="AO168" s="56">
        <v>137</v>
      </c>
      <c r="AP168" s="56">
        <v>122</v>
      </c>
      <c r="AQ168" s="56">
        <v>183</v>
      </c>
      <c r="AR168" s="56">
        <v>204</v>
      </c>
      <c r="AS168" s="56">
        <v>132</v>
      </c>
      <c r="AT168" s="56">
        <v>74</v>
      </c>
      <c r="AU168" s="56">
        <v>125</v>
      </c>
      <c r="AV168" s="56">
        <v>149</v>
      </c>
      <c r="AW168" s="56">
        <v>131</v>
      </c>
      <c r="AX168" s="56">
        <v>134</v>
      </c>
      <c r="AY168" s="56"/>
      <c r="AZ168" s="56"/>
      <c r="BA168" s="56"/>
      <c r="BB168" s="56"/>
    </row>
    <row r="169" spans="1:54" s="43" customFormat="1" ht="14.45" customHeight="1">
      <c r="A169" s="55"/>
      <c r="B169" s="68" t="s">
        <v>5</v>
      </c>
      <c r="C169" s="56"/>
      <c r="D169" s="56">
        <v>126</v>
      </c>
      <c r="E169" s="56">
        <v>121</v>
      </c>
      <c r="F169" s="56">
        <v>111</v>
      </c>
      <c r="G169" s="56">
        <v>113</v>
      </c>
      <c r="H169" s="56">
        <v>158</v>
      </c>
      <c r="I169" s="56">
        <v>142</v>
      </c>
      <c r="J169" s="56">
        <v>97</v>
      </c>
      <c r="K169" s="56">
        <v>110</v>
      </c>
      <c r="L169" s="56">
        <v>196</v>
      </c>
      <c r="M169" s="56">
        <v>74</v>
      </c>
      <c r="N169" s="56">
        <v>123</v>
      </c>
      <c r="O169" s="56">
        <v>106</v>
      </c>
      <c r="P169" s="56">
        <v>98</v>
      </c>
      <c r="Q169" s="56">
        <v>137</v>
      </c>
      <c r="R169" s="56">
        <v>146</v>
      </c>
      <c r="S169" s="56">
        <v>123</v>
      </c>
      <c r="T169" s="56">
        <v>156</v>
      </c>
      <c r="U169" s="56">
        <v>145</v>
      </c>
      <c r="V169" s="56">
        <v>148</v>
      </c>
      <c r="W169" s="56">
        <v>167</v>
      </c>
      <c r="X169" s="56">
        <v>127</v>
      </c>
      <c r="Y169" s="56">
        <v>114</v>
      </c>
      <c r="Z169" s="56">
        <v>134</v>
      </c>
      <c r="AA169" s="56">
        <v>117</v>
      </c>
      <c r="AB169" s="56">
        <v>165</v>
      </c>
      <c r="AC169" s="56">
        <v>126</v>
      </c>
      <c r="AD169" s="56">
        <v>123</v>
      </c>
      <c r="AE169" s="56">
        <v>140</v>
      </c>
      <c r="AF169" s="56">
        <v>182</v>
      </c>
      <c r="AG169" s="56">
        <v>152</v>
      </c>
      <c r="AH169" s="56">
        <v>132</v>
      </c>
      <c r="AI169" s="56">
        <v>188</v>
      </c>
      <c r="AJ169" s="56">
        <v>128</v>
      </c>
      <c r="AK169" s="56">
        <v>147</v>
      </c>
      <c r="AL169" s="56">
        <v>132</v>
      </c>
      <c r="AM169" s="56">
        <v>152</v>
      </c>
      <c r="AN169" s="56">
        <v>180</v>
      </c>
      <c r="AO169" s="56">
        <v>174</v>
      </c>
      <c r="AP169" s="56">
        <v>111</v>
      </c>
      <c r="AQ169" s="56">
        <v>156</v>
      </c>
      <c r="AR169" s="56">
        <v>150</v>
      </c>
      <c r="AS169" s="56">
        <v>152</v>
      </c>
      <c r="AT169" s="56">
        <v>90</v>
      </c>
      <c r="AU169" s="56">
        <v>119</v>
      </c>
      <c r="AV169" s="56">
        <v>136</v>
      </c>
      <c r="AW169" s="56">
        <v>125</v>
      </c>
      <c r="AX169" s="56">
        <v>87</v>
      </c>
      <c r="AY169" s="56"/>
      <c r="AZ169" s="56"/>
      <c r="BA169" s="56"/>
      <c r="BB169" s="56"/>
    </row>
    <row r="170" spans="1:54" s="43" customFormat="1" ht="13.35" customHeight="1">
      <c r="A170" s="55"/>
      <c r="B170" s="68" t="s">
        <v>6</v>
      </c>
      <c r="C170" s="56"/>
      <c r="D170" s="56">
        <v>6</v>
      </c>
      <c r="E170" s="56">
        <v>109</v>
      </c>
      <c r="F170" s="56">
        <v>79</v>
      </c>
      <c r="G170" s="56">
        <v>110</v>
      </c>
      <c r="H170" s="56">
        <v>132</v>
      </c>
      <c r="I170" s="56">
        <v>164</v>
      </c>
      <c r="J170" s="56">
        <v>119</v>
      </c>
      <c r="K170" s="56">
        <v>166</v>
      </c>
      <c r="L170" s="56">
        <v>181</v>
      </c>
      <c r="M170" s="56">
        <v>105</v>
      </c>
      <c r="N170" s="56">
        <v>162</v>
      </c>
      <c r="O170" s="56">
        <v>139</v>
      </c>
      <c r="P170" s="56">
        <v>184</v>
      </c>
      <c r="Q170" s="56">
        <v>163</v>
      </c>
      <c r="R170" s="56">
        <v>144</v>
      </c>
      <c r="S170" s="56">
        <v>140</v>
      </c>
      <c r="T170" s="56">
        <v>157</v>
      </c>
      <c r="U170" s="56">
        <v>111</v>
      </c>
      <c r="V170" s="56">
        <v>107</v>
      </c>
      <c r="W170" s="56">
        <v>146</v>
      </c>
      <c r="X170" s="56">
        <v>108</v>
      </c>
      <c r="Y170" s="56">
        <v>119</v>
      </c>
      <c r="Z170" s="56">
        <v>122</v>
      </c>
      <c r="AA170" s="56">
        <v>104</v>
      </c>
      <c r="AB170" s="56">
        <v>126</v>
      </c>
      <c r="AC170" s="56">
        <v>126</v>
      </c>
      <c r="AD170" s="56">
        <v>116</v>
      </c>
      <c r="AE170" s="56">
        <v>142</v>
      </c>
      <c r="AF170" s="56">
        <v>159</v>
      </c>
      <c r="AG170" s="56">
        <v>148</v>
      </c>
      <c r="AH170" s="56">
        <v>133</v>
      </c>
      <c r="AI170" s="56">
        <v>183</v>
      </c>
      <c r="AJ170" s="56">
        <v>154</v>
      </c>
      <c r="AK170" s="56">
        <v>167</v>
      </c>
      <c r="AL170" s="56">
        <v>164</v>
      </c>
      <c r="AM170" s="56">
        <v>123</v>
      </c>
      <c r="AN170" s="56">
        <v>126</v>
      </c>
      <c r="AO170" s="56">
        <v>125</v>
      </c>
      <c r="AP170" s="56">
        <v>96</v>
      </c>
      <c r="AQ170" s="56">
        <v>148</v>
      </c>
      <c r="AR170" s="56">
        <v>173</v>
      </c>
      <c r="AS170" s="56">
        <v>112</v>
      </c>
      <c r="AT170" s="56">
        <v>78</v>
      </c>
      <c r="AU170" s="56">
        <v>136</v>
      </c>
      <c r="AV170" s="56">
        <v>105</v>
      </c>
      <c r="AW170" s="56">
        <v>111</v>
      </c>
      <c r="AX170" s="56">
        <v>111</v>
      </c>
      <c r="AY170" s="56"/>
      <c r="AZ170" s="56"/>
      <c r="BA170" s="56"/>
      <c r="BB170" s="56"/>
    </row>
    <row r="171" spans="1:54" s="43" customFormat="1" ht="14.45" customHeight="1">
      <c r="A171" s="55"/>
      <c r="B171" s="68" t="s">
        <v>8</v>
      </c>
      <c r="C171" s="56">
        <v>0</v>
      </c>
      <c r="D171" s="56">
        <v>800</v>
      </c>
      <c r="E171" s="56">
        <v>813</v>
      </c>
      <c r="F171" s="56">
        <v>1190</v>
      </c>
      <c r="G171" s="56">
        <v>609</v>
      </c>
      <c r="H171" s="56">
        <v>938</v>
      </c>
      <c r="I171" s="56">
        <v>904</v>
      </c>
      <c r="J171" s="56">
        <v>695</v>
      </c>
      <c r="K171" s="56">
        <v>957</v>
      </c>
      <c r="L171" s="56">
        <v>873</v>
      </c>
      <c r="M171" s="56">
        <v>519</v>
      </c>
      <c r="N171" s="56">
        <v>913</v>
      </c>
      <c r="O171" s="56">
        <v>859</v>
      </c>
      <c r="P171" s="56">
        <v>949</v>
      </c>
      <c r="Q171" s="56">
        <v>923</v>
      </c>
      <c r="R171" s="56">
        <v>1360</v>
      </c>
      <c r="S171" s="56">
        <v>1065</v>
      </c>
      <c r="T171" s="56">
        <v>1030</v>
      </c>
      <c r="U171" s="56">
        <v>764</v>
      </c>
      <c r="V171" s="56">
        <v>998</v>
      </c>
      <c r="W171" s="56">
        <v>1040</v>
      </c>
      <c r="X171" s="56">
        <v>936</v>
      </c>
      <c r="Y171" s="56">
        <v>1094</v>
      </c>
      <c r="Z171" s="56">
        <v>1061</v>
      </c>
      <c r="AA171" s="56">
        <v>980</v>
      </c>
      <c r="AB171" s="56">
        <v>1140</v>
      </c>
      <c r="AC171" s="56">
        <v>1030</v>
      </c>
      <c r="AD171" s="56">
        <v>1344</v>
      </c>
      <c r="AE171" s="56">
        <v>1334</v>
      </c>
      <c r="AF171" s="56">
        <v>1149</v>
      </c>
      <c r="AG171" s="56">
        <v>1121</v>
      </c>
      <c r="AH171" s="56">
        <v>1036</v>
      </c>
      <c r="AI171" s="56">
        <v>1197</v>
      </c>
      <c r="AJ171" s="56">
        <v>1073</v>
      </c>
      <c r="AK171" s="56">
        <v>1253</v>
      </c>
      <c r="AL171" s="56">
        <v>1141</v>
      </c>
      <c r="AM171" s="56">
        <v>1213</v>
      </c>
      <c r="AN171" s="56">
        <v>1226</v>
      </c>
      <c r="AO171" s="56">
        <v>1175</v>
      </c>
      <c r="AP171" s="56">
        <v>1421</v>
      </c>
      <c r="AQ171" s="56">
        <v>1597</v>
      </c>
      <c r="AR171" s="56">
        <v>1313</v>
      </c>
      <c r="AS171" s="56">
        <v>916</v>
      </c>
      <c r="AT171" s="56">
        <v>849</v>
      </c>
      <c r="AU171" s="56">
        <v>1004</v>
      </c>
      <c r="AV171" s="56">
        <v>1168</v>
      </c>
      <c r="AW171" s="56">
        <v>1139</v>
      </c>
      <c r="AX171" s="56">
        <v>1185</v>
      </c>
      <c r="AY171" s="56"/>
      <c r="AZ171" s="56"/>
      <c r="BA171" s="56"/>
      <c r="BB171" s="56"/>
    </row>
    <row r="172" spans="1:54" s="59" customFormat="1" ht="14.45" customHeight="1">
      <c r="A172" s="57">
        <v>19</v>
      </c>
      <c r="B172" s="49" t="s">
        <v>49</v>
      </c>
      <c r="C172" s="58">
        <f t="shared" ref="C172:AH172" si="60">SUM(C173:C173)</f>
        <v>19</v>
      </c>
      <c r="D172" s="58">
        <f t="shared" si="60"/>
        <v>23</v>
      </c>
      <c r="E172" s="58">
        <f t="shared" si="60"/>
        <v>16</v>
      </c>
      <c r="F172" s="58">
        <f t="shared" si="60"/>
        <v>11</v>
      </c>
      <c r="G172" s="58">
        <f t="shared" si="60"/>
        <v>13</v>
      </c>
      <c r="H172" s="58">
        <f t="shared" si="60"/>
        <v>19</v>
      </c>
      <c r="I172" s="58">
        <f t="shared" si="60"/>
        <v>20</v>
      </c>
      <c r="J172" s="58">
        <f t="shared" si="60"/>
        <v>12</v>
      </c>
      <c r="K172" s="58">
        <f t="shared" si="60"/>
        <v>20</v>
      </c>
      <c r="L172" s="58">
        <f t="shared" si="60"/>
        <v>33</v>
      </c>
      <c r="M172" s="58">
        <f t="shared" si="60"/>
        <v>19</v>
      </c>
      <c r="N172" s="58">
        <f t="shared" si="60"/>
        <v>20</v>
      </c>
      <c r="O172" s="58">
        <f t="shared" si="60"/>
        <v>19</v>
      </c>
      <c r="P172" s="58">
        <f t="shared" si="60"/>
        <v>21</v>
      </c>
      <c r="Q172" s="58">
        <f t="shared" si="60"/>
        <v>19</v>
      </c>
      <c r="R172" s="58">
        <f t="shared" si="60"/>
        <v>11</v>
      </c>
      <c r="S172" s="58">
        <f t="shared" si="60"/>
        <v>11</v>
      </c>
      <c r="T172" s="58">
        <f t="shared" si="60"/>
        <v>11</v>
      </c>
      <c r="U172" s="58">
        <f t="shared" si="60"/>
        <v>12</v>
      </c>
      <c r="V172" s="58">
        <f t="shared" si="60"/>
        <v>37</v>
      </c>
      <c r="W172" s="58">
        <f t="shared" si="60"/>
        <v>9</v>
      </c>
      <c r="X172" s="58">
        <f t="shared" si="60"/>
        <v>17</v>
      </c>
      <c r="Y172" s="58">
        <f t="shared" si="60"/>
        <v>12</v>
      </c>
      <c r="Z172" s="58">
        <f t="shared" si="60"/>
        <v>13</v>
      </c>
      <c r="AA172" s="58">
        <f t="shared" si="60"/>
        <v>11</v>
      </c>
      <c r="AB172" s="58">
        <f t="shared" si="60"/>
        <v>26</v>
      </c>
      <c r="AC172" s="58">
        <f t="shared" si="60"/>
        <v>12</v>
      </c>
      <c r="AD172" s="58">
        <f t="shared" si="60"/>
        <v>11</v>
      </c>
      <c r="AE172" s="58">
        <f t="shared" si="60"/>
        <v>24</v>
      </c>
      <c r="AF172" s="58">
        <f t="shared" si="60"/>
        <v>22</v>
      </c>
      <c r="AG172" s="58">
        <f t="shared" si="60"/>
        <v>20</v>
      </c>
      <c r="AH172" s="58">
        <f t="shared" si="60"/>
        <v>8</v>
      </c>
      <c r="AI172" s="58">
        <f t="shared" ref="AI172:BB172" si="61">SUM(AI173:AI173)</f>
        <v>25</v>
      </c>
      <c r="AJ172" s="58">
        <f t="shared" si="61"/>
        <v>19</v>
      </c>
      <c r="AK172" s="58">
        <f t="shared" si="61"/>
        <v>26</v>
      </c>
      <c r="AL172" s="58">
        <f t="shared" si="61"/>
        <v>19</v>
      </c>
      <c r="AM172" s="58">
        <f t="shared" si="61"/>
        <v>17</v>
      </c>
      <c r="AN172" s="58">
        <f t="shared" si="61"/>
        <v>38</v>
      </c>
      <c r="AO172" s="58">
        <f t="shared" si="61"/>
        <v>27</v>
      </c>
      <c r="AP172" s="58">
        <f t="shared" si="61"/>
        <v>15</v>
      </c>
      <c r="AQ172" s="58">
        <f t="shared" si="61"/>
        <v>23</v>
      </c>
      <c r="AR172" s="58">
        <f t="shared" si="61"/>
        <v>25</v>
      </c>
      <c r="AS172" s="58">
        <f t="shared" si="61"/>
        <v>19</v>
      </c>
      <c r="AT172" s="58">
        <f t="shared" si="61"/>
        <v>7</v>
      </c>
      <c r="AU172" s="58">
        <f t="shared" si="61"/>
        <v>24</v>
      </c>
      <c r="AV172" s="58">
        <f t="shared" si="61"/>
        <v>19</v>
      </c>
      <c r="AW172" s="58">
        <f t="shared" si="61"/>
        <v>16</v>
      </c>
      <c r="AX172" s="58">
        <f t="shared" si="61"/>
        <v>12</v>
      </c>
      <c r="AY172" s="58">
        <f t="shared" si="61"/>
        <v>0</v>
      </c>
      <c r="AZ172" s="58">
        <f t="shared" si="61"/>
        <v>0</v>
      </c>
      <c r="BA172" s="58">
        <f t="shared" si="61"/>
        <v>0</v>
      </c>
      <c r="BB172" s="58">
        <f t="shared" si="61"/>
        <v>0</v>
      </c>
    </row>
    <row r="173" spans="1:54" s="43" customFormat="1" ht="14.45" customHeight="1">
      <c r="A173" s="55"/>
      <c r="B173" s="69" t="s">
        <v>9</v>
      </c>
      <c r="C173" s="56">
        <v>19</v>
      </c>
      <c r="D173" s="56">
        <v>23</v>
      </c>
      <c r="E173" s="56">
        <v>16</v>
      </c>
      <c r="F173" s="56">
        <v>11</v>
      </c>
      <c r="G173" s="56">
        <v>13</v>
      </c>
      <c r="H173" s="56">
        <v>19</v>
      </c>
      <c r="I173" s="56">
        <v>20</v>
      </c>
      <c r="J173" s="56">
        <v>12</v>
      </c>
      <c r="K173" s="56">
        <v>20</v>
      </c>
      <c r="L173" s="56">
        <v>33</v>
      </c>
      <c r="M173" s="56">
        <v>19</v>
      </c>
      <c r="N173" s="56">
        <v>20</v>
      </c>
      <c r="O173" s="56">
        <v>19</v>
      </c>
      <c r="P173" s="56">
        <v>21</v>
      </c>
      <c r="Q173" s="56">
        <v>19</v>
      </c>
      <c r="R173" s="56">
        <v>11</v>
      </c>
      <c r="S173" s="56">
        <v>11</v>
      </c>
      <c r="T173" s="56">
        <v>11</v>
      </c>
      <c r="U173" s="56">
        <v>12</v>
      </c>
      <c r="V173" s="56">
        <v>37</v>
      </c>
      <c r="W173" s="56">
        <v>9</v>
      </c>
      <c r="X173" s="56">
        <v>17</v>
      </c>
      <c r="Y173" s="56">
        <v>12</v>
      </c>
      <c r="Z173" s="56">
        <v>13</v>
      </c>
      <c r="AA173" s="56">
        <v>11</v>
      </c>
      <c r="AB173" s="56">
        <v>26</v>
      </c>
      <c r="AC173" s="56">
        <v>12</v>
      </c>
      <c r="AD173" s="56">
        <v>11</v>
      </c>
      <c r="AE173" s="56">
        <v>24</v>
      </c>
      <c r="AF173" s="56">
        <v>22</v>
      </c>
      <c r="AG173" s="56">
        <v>20</v>
      </c>
      <c r="AH173" s="56">
        <v>8</v>
      </c>
      <c r="AI173" s="56">
        <v>25</v>
      </c>
      <c r="AJ173" s="56">
        <v>19</v>
      </c>
      <c r="AK173" s="56">
        <v>26</v>
      </c>
      <c r="AL173" s="56">
        <v>19</v>
      </c>
      <c r="AM173" s="56">
        <v>17</v>
      </c>
      <c r="AN173" s="56">
        <v>38</v>
      </c>
      <c r="AO173" s="56">
        <v>27</v>
      </c>
      <c r="AP173" s="56">
        <v>15</v>
      </c>
      <c r="AQ173" s="56">
        <v>23</v>
      </c>
      <c r="AR173" s="56">
        <v>25</v>
      </c>
      <c r="AS173" s="56">
        <v>19</v>
      </c>
      <c r="AT173" s="56">
        <v>7</v>
      </c>
      <c r="AU173" s="56">
        <v>24</v>
      </c>
      <c r="AV173" s="56">
        <v>19</v>
      </c>
      <c r="AW173" s="56">
        <v>16</v>
      </c>
      <c r="AX173" s="56">
        <v>12</v>
      </c>
      <c r="AY173" s="56"/>
      <c r="AZ173" s="56"/>
      <c r="BA173" s="56"/>
      <c r="BB173" s="56"/>
    </row>
  </sheetData>
  <sheetProtection sheet="1" objects="1" scenarios="1"/>
  <mergeCells count="11">
    <mergeCell ref="A1:B1"/>
    <mergeCell ref="C1:AD2"/>
    <mergeCell ref="A2:B3"/>
    <mergeCell ref="AC3:AD3"/>
    <mergeCell ref="A6:B6"/>
    <mergeCell ref="A149:B149"/>
    <mergeCell ref="A30:B30"/>
    <mergeCell ref="A54:B54"/>
    <mergeCell ref="A78:B78"/>
    <mergeCell ref="A102:B102"/>
    <mergeCell ref="A125:B125"/>
  </mergeCells>
  <pageMargins left="0.78749999999999998" right="0.78749999999999998" top="1.12361111111111" bottom="1.12361111111111" header="0.78749999999999998" footer="0.78749999999999998"/>
  <pageSetup firstPageNumber="0" orientation="portrait" horizontalDpi="300" verticalDpi="300"/>
  <headerFooter>
    <oddHeader>&amp;C&amp;"Arial2,Normal"&amp;10&amp;A</oddHeader>
    <oddFooter>&amp;C&amp;"Arial2,Normal"&amp;10Página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N110"/>
  <sheetViews>
    <sheetView showGridLines="0" tabSelected="1" zoomScaleNormal="100" workbookViewId="0">
      <pane xSplit="13" ySplit="5" topLeftCell="BF68" activePane="bottomRight" state="frozen"/>
      <selection pane="topRight" activeCell="N1" sqref="N1"/>
      <selection pane="bottomLeft" activeCell="A6" sqref="A6"/>
      <selection pane="bottomRight" activeCell="BJ74" sqref="BJ74"/>
    </sheetView>
  </sheetViews>
  <sheetFormatPr baseColWidth="10" defaultColWidth="9.140625" defaultRowHeight="15"/>
  <cols>
    <col min="1" max="1" width="14.85546875" customWidth="1"/>
    <col min="2" max="2" width="4.85546875" customWidth="1"/>
    <col min="3" max="3" width="34.140625" customWidth="1"/>
    <col min="4" max="4" width="28.28515625" style="80" customWidth="1"/>
    <col min="5" max="7" width="11.85546875" hidden="1" customWidth="1"/>
    <col min="8" max="8" width="3.85546875" style="28" customWidth="1"/>
    <col min="9" max="9" width="5.42578125" style="28" customWidth="1"/>
    <col min="10" max="10" width="5.7109375" style="81" customWidth="1"/>
    <col min="11" max="11" width="9.28515625" style="28" customWidth="1"/>
    <col min="12" max="12" width="5.28515625" style="81" customWidth="1"/>
    <col min="13" max="13" width="3.7109375" style="28" customWidth="1"/>
    <col min="14" max="14" width="6.85546875" style="28" customWidth="1"/>
    <col min="15" max="42" width="10.7109375" customWidth="1"/>
    <col min="43" max="43" width="9.28515625" customWidth="1"/>
    <col min="44" max="44" width="11.5703125" customWidth="1"/>
    <col min="45" max="48" width="9.28515625" customWidth="1"/>
    <col min="49" max="247" width="11.85546875" customWidth="1"/>
    <col min="248" max="1025" width="9.28515625" customWidth="1"/>
  </cols>
  <sheetData>
    <row r="1" spans="1:66" ht="58.5" customHeight="1">
      <c r="A1" s="226" t="s">
        <v>60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</row>
    <row r="2" spans="1:66" ht="19.5" customHeight="1">
      <c r="A2" s="227" t="s">
        <v>61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</row>
    <row r="3" spans="1:66" ht="15.75" customHeight="1">
      <c r="A3" s="228" t="s">
        <v>14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</row>
    <row r="4" spans="1:66" ht="15" customHeight="1">
      <c r="A4" s="216" t="s">
        <v>15</v>
      </c>
      <c r="B4" s="216"/>
      <c r="C4" s="216"/>
      <c r="D4" s="216"/>
      <c r="E4" s="216"/>
      <c r="F4" s="216"/>
      <c r="G4" s="216"/>
      <c r="H4" s="229" t="s">
        <v>62</v>
      </c>
      <c r="I4" s="229"/>
      <c r="J4" s="229"/>
      <c r="K4" s="229"/>
      <c r="L4" s="229"/>
      <c r="M4" s="229"/>
      <c r="N4" s="229"/>
      <c r="O4" s="83" t="s">
        <v>63</v>
      </c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5"/>
    </row>
    <row r="5" spans="1:66" ht="14.45" customHeight="1">
      <c r="A5" s="86" t="s">
        <v>64</v>
      </c>
      <c r="B5" s="86" t="s">
        <v>16</v>
      </c>
      <c r="C5" s="86" t="s">
        <v>65</v>
      </c>
      <c r="D5" s="86" t="s">
        <v>66</v>
      </c>
      <c r="E5" s="86" t="s">
        <v>67</v>
      </c>
      <c r="F5" s="86" t="s">
        <v>68</v>
      </c>
      <c r="G5" s="86" t="s">
        <v>69</v>
      </c>
      <c r="H5" s="222" t="s">
        <v>70</v>
      </c>
      <c r="I5" s="222"/>
      <c r="J5" s="223" t="s">
        <v>71</v>
      </c>
      <c r="K5" s="223"/>
      <c r="L5" s="223"/>
      <c r="M5" s="224" t="s">
        <v>72</v>
      </c>
      <c r="N5" s="224"/>
      <c r="O5" s="87">
        <v>42614</v>
      </c>
      <c r="P5" s="87">
        <v>42644</v>
      </c>
      <c r="Q5" s="87">
        <v>42675</v>
      </c>
      <c r="R5" s="87">
        <v>42705</v>
      </c>
      <c r="S5" s="87">
        <v>42736</v>
      </c>
      <c r="T5" s="87">
        <v>42767</v>
      </c>
      <c r="U5" s="87">
        <v>42795</v>
      </c>
      <c r="V5" s="87">
        <v>42826</v>
      </c>
      <c r="W5" s="87">
        <v>42856</v>
      </c>
      <c r="X5" s="87">
        <v>42887</v>
      </c>
      <c r="Y5" s="87">
        <v>42917</v>
      </c>
      <c r="Z5" s="87">
        <v>42948</v>
      </c>
      <c r="AA5" s="87">
        <v>42979</v>
      </c>
      <c r="AB5" s="87">
        <v>43009</v>
      </c>
      <c r="AC5" s="87">
        <v>43040</v>
      </c>
      <c r="AD5" s="87">
        <v>43070</v>
      </c>
      <c r="AE5" s="87">
        <v>43101</v>
      </c>
      <c r="AF5" s="87">
        <v>43132</v>
      </c>
      <c r="AG5" s="87">
        <v>43160</v>
      </c>
      <c r="AH5" s="87">
        <v>43191</v>
      </c>
      <c r="AI5" s="87">
        <v>43221</v>
      </c>
      <c r="AJ5" s="87">
        <v>43252</v>
      </c>
      <c r="AK5" s="87">
        <v>43282</v>
      </c>
      <c r="AL5" s="87">
        <v>43313</v>
      </c>
      <c r="AM5" s="87">
        <v>43344</v>
      </c>
      <c r="AN5" s="87">
        <v>43374</v>
      </c>
      <c r="AO5" s="87">
        <v>43405</v>
      </c>
      <c r="AP5" s="87">
        <v>43435</v>
      </c>
      <c r="AQ5" s="87">
        <v>43466</v>
      </c>
      <c r="AR5" s="87">
        <v>43497</v>
      </c>
      <c r="AS5" s="87">
        <v>43525</v>
      </c>
      <c r="AT5" s="87">
        <v>43556</v>
      </c>
      <c r="AU5" s="87">
        <v>43586</v>
      </c>
      <c r="AV5" s="87">
        <v>43617</v>
      </c>
      <c r="AW5" s="87">
        <v>43647</v>
      </c>
      <c r="AX5" s="87">
        <v>43678</v>
      </c>
      <c r="AY5" s="87">
        <v>43709</v>
      </c>
      <c r="AZ5" s="87">
        <v>43739</v>
      </c>
      <c r="BA5" s="87">
        <v>43770</v>
      </c>
      <c r="BB5" s="87">
        <v>43800</v>
      </c>
      <c r="BC5" s="87">
        <v>43831</v>
      </c>
      <c r="BD5" s="87">
        <v>43862</v>
      </c>
      <c r="BE5" s="87">
        <v>43891</v>
      </c>
      <c r="BF5" s="87">
        <v>43922</v>
      </c>
      <c r="BG5" s="87">
        <v>43952</v>
      </c>
      <c r="BH5" s="87">
        <v>43983</v>
      </c>
      <c r="BI5" s="87">
        <v>44013</v>
      </c>
      <c r="BJ5" s="87">
        <v>44044</v>
      </c>
      <c r="BK5" s="87">
        <v>44075</v>
      </c>
      <c r="BL5" s="87">
        <v>44105</v>
      </c>
      <c r="BM5" s="87">
        <v>44136</v>
      </c>
      <c r="BN5" s="87">
        <v>44166</v>
      </c>
    </row>
    <row r="6" spans="1:66" ht="34.35" customHeight="1">
      <c r="A6" s="225" t="s">
        <v>73</v>
      </c>
      <c r="B6" s="225">
        <v>1</v>
      </c>
      <c r="C6" s="89" t="s">
        <v>74</v>
      </c>
      <c r="D6" s="90" t="s">
        <v>75</v>
      </c>
      <c r="E6" s="91" t="s">
        <v>76</v>
      </c>
      <c r="F6" s="92" t="s">
        <v>77</v>
      </c>
      <c r="G6" s="93" t="s">
        <v>78</v>
      </c>
      <c r="H6" s="94" t="s">
        <v>79</v>
      </c>
      <c r="I6" s="95">
        <f>I7+I8+I9+I10+I12</f>
        <v>170</v>
      </c>
      <c r="J6" s="96">
        <f t="shared" ref="J6:J12" si="0">N6</f>
        <v>156</v>
      </c>
      <c r="K6" s="97" t="s">
        <v>80</v>
      </c>
      <c r="L6" s="96">
        <f t="shared" ref="L6:L12" si="1">I6</f>
        <v>170</v>
      </c>
      <c r="M6" s="98" t="s">
        <v>81</v>
      </c>
      <c r="N6" s="99">
        <f>N7+N8+N9+N10+N12</f>
        <v>156</v>
      </c>
      <c r="O6" s="100">
        <f t="shared" ref="O6:AT6" si="2">SUM(O7:O12)</f>
        <v>147</v>
      </c>
      <c r="P6" s="100">
        <f t="shared" si="2"/>
        <v>187</v>
      </c>
      <c r="Q6" s="100">
        <f t="shared" si="2"/>
        <v>127</v>
      </c>
      <c r="R6" s="100">
        <f t="shared" si="2"/>
        <v>113</v>
      </c>
      <c r="S6" s="100">
        <f t="shared" si="2"/>
        <v>161</v>
      </c>
      <c r="T6" s="100">
        <f t="shared" si="2"/>
        <v>195</v>
      </c>
      <c r="U6" s="100">
        <f t="shared" si="2"/>
        <v>189</v>
      </c>
      <c r="V6" s="100">
        <f t="shared" si="2"/>
        <v>121</v>
      </c>
      <c r="W6" s="100">
        <f t="shared" si="2"/>
        <v>186</v>
      </c>
      <c r="X6" s="100">
        <f t="shared" si="2"/>
        <v>180</v>
      </c>
      <c r="Y6" s="100">
        <f t="shared" si="2"/>
        <v>117</v>
      </c>
      <c r="Z6" s="100">
        <f t="shared" si="2"/>
        <v>170</v>
      </c>
      <c r="AA6" s="100">
        <f t="shared" si="2"/>
        <v>155</v>
      </c>
      <c r="AB6" s="100">
        <f t="shared" si="2"/>
        <v>146</v>
      </c>
      <c r="AC6" s="100">
        <f t="shared" si="2"/>
        <v>155</v>
      </c>
      <c r="AD6" s="100">
        <f t="shared" si="2"/>
        <v>86</v>
      </c>
      <c r="AE6" s="100">
        <f t="shared" si="2"/>
        <v>142</v>
      </c>
      <c r="AF6" s="100">
        <f t="shared" si="2"/>
        <v>149</v>
      </c>
      <c r="AG6" s="100">
        <f t="shared" si="2"/>
        <v>156</v>
      </c>
      <c r="AH6" s="100">
        <f t="shared" si="2"/>
        <v>195</v>
      </c>
      <c r="AI6" s="100">
        <f t="shared" si="2"/>
        <v>166</v>
      </c>
      <c r="AJ6" s="100">
        <f t="shared" si="2"/>
        <v>164</v>
      </c>
      <c r="AK6" s="100">
        <f t="shared" si="2"/>
        <v>144</v>
      </c>
      <c r="AL6" s="100">
        <f t="shared" si="2"/>
        <v>157</v>
      </c>
      <c r="AM6" s="100">
        <f t="shared" si="2"/>
        <v>130</v>
      </c>
      <c r="AN6" s="100">
        <f t="shared" si="2"/>
        <v>149</v>
      </c>
      <c r="AO6" s="100">
        <f t="shared" si="2"/>
        <v>141</v>
      </c>
      <c r="AP6" s="100">
        <f t="shared" si="2"/>
        <v>97</v>
      </c>
      <c r="AQ6" s="100">
        <f t="shared" si="2"/>
        <v>211</v>
      </c>
      <c r="AR6" s="100">
        <f t="shared" si="2"/>
        <v>198</v>
      </c>
      <c r="AS6" s="100">
        <f t="shared" si="2"/>
        <v>193</v>
      </c>
      <c r="AT6" s="100">
        <f t="shared" si="2"/>
        <v>206</v>
      </c>
      <c r="AU6" s="100">
        <f t="shared" ref="AU6:BN6" si="3">SUM(AU7:AU12)</f>
        <v>199</v>
      </c>
      <c r="AV6" s="100">
        <f t="shared" si="3"/>
        <v>129</v>
      </c>
      <c r="AW6" s="100">
        <f t="shared" si="3"/>
        <v>143</v>
      </c>
      <c r="AX6" s="100">
        <f t="shared" si="3"/>
        <v>142</v>
      </c>
      <c r="AY6" s="100">
        <f t="shared" si="3"/>
        <v>153</v>
      </c>
      <c r="AZ6" s="100">
        <f t="shared" si="3"/>
        <v>168</v>
      </c>
      <c r="BA6" s="100">
        <f t="shared" si="3"/>
        <v>171</v>
      </c>
      <c r="BB6" s="100">
        <f t="shared" si="3"/>
        <v>132</v>
      </c>
      <c r="BC6" s="100">
        <f t="shared" si="3"/>
        <v>210</v>
      </c>
      <c r="BD6" s="100">
        <f t="shared" si="3"/>
        <v>130</v>
      </c>
      <c r="BE6" s="100">
        <f t="shared" si="3"/>
        <v>135</v>
      </c>
      <c r="BF6" s="100">
        <f t="shared" si="3"/>
        <v>111</v>
      </c>
      <c r="BG6" s="100">
        <f t="shared" si="3"/>
        <v>135</v>
      </c>
      <c r="BH6" s="100">
        <f t="shared" si="3"/>
        <v>161</v>
      </c>
      <c r="BI6" s="100">
        <f t="shared" si="3"/>
        <v>130</v>
      </c>
      <c r="BJ6" s="100">
        <f t="shared" si="3"/>
        <v>146</v>
      </c>
      <c r="BK6" s="100">
        <f t="shared" si="3"/>
        <v>0</v>
      </c>
      <c r="BL6" s="100">
        <f t="shared" si="3"/>
        <v>0</v>
      </c>
      <c r="BM6" s="100">
        <f t="shared" si="3"/>
        <v>0</v>
      </c>
      <c r="BN6" s="100">
        <f t="shared" si="3"/>
        <v>0</v>
      </c>
    </row>
    <row r="7" spans="1:66" ht="15" customHeight="1">
      <c r="A7" s="225"/>
      <c r="B7" s="225"/>
      <c r="C7" s="101" t="s">
        <v>82</v>
      </c>
      <c r="D7" s="102"/>
      <c r="E7" s="103"/>
      <c r="F7" s="104"/>
      <c r="G7" s="105"/>
      <c r="H7" s="94" t="s">
        <v>79</v>
      </c>
      <c r="I7" s="95">
        <v>68</v>
      </c>
      <c r="J7" s="96">
        <f t="shared" si="0"/>
        <v>62</v>
      </c>
      <c r="K7" s="97" t="s">
        <v>80</v>
      </c>
      <c r="L7" s="96">
        <f t="shared" si="1"/>
        <v>68</v>
      </c>
      <c r="M7" s="98" t="s">
        <v>81</v>
      </c>
      <c r="N7" s="99">
        <v>62</v>
      </c>
      <c r="O7" s="100">
        <f>'2_Métricas'!C151+'2_Métricas'!C152</f>
        <v>54</v>
      </c>
      <c r="P7" s="100">
        <f>'2_Métricas'!D151+'2_Métricas'!D152</f>
        <v>64</v>
      </c>
      <c r="Q7" s="100">
        <f>'2_Métricas'!E151+'2_Métricas'!E152</f>
        <v>46</v>
      </c>
      <c r="R7" s="100">
        <f>'2_Métricas'!F151+'2_Métricas'!F152</f>
        <v>39</v>
      </c>
      <c r="S7" s="100">
        <f>'2_Métricas'!G151+'2_Métricas'!G152</f>
        <v>53</v>
      </c>
      <c r="T7" s="100">
        <f>'2_Métricas'!H151+'2_Métricas'!H152</f>
        <v>67</v>
      </c>
      <c r="U7" s="100">
        <f>'2_Métricas'!I151+'2_Métricas'!I152</f>
        <v>71</v>
      </c>
      <c r="V7" s="100">
        <f>'2_Métricas'!J151+'2_Métricas'!J152</f>
        <v>44</v>
      </c>
      <c r="W7" s="100">
        <f>'2_Métricas'!K151+'2_Métricas'!K152</f>
        <v>81</v>
      </c>
      <c r="X7" s="100">
        <f>'2_Métricas'!L151+'2_Métricas'!L152</f>
        <v>97</v>
      </c>
      <c r="Y7" s="100">
        <f>'2_Métricas'!M151+'2_Métricas'!M152</f>
        <v>38</v>
      </c>
      <c r="Z7" s="100">
        <f>'2_Métricas'!N151+'2_Métricas'!N152</f>
        <v>73</v>
      </c>
      <c r="AA7" s="100">
        <f>'2_Métricas'!O151+'2_Métricas'!O152</f>
        <v>48</v>
      </c>
      <c r="AB7" s="100">
        <f>'2_Métricas'!P151+'2_Métricas'!P152</f>
        <v>48</v>
      </c>
      <c r="AC7" s="100">
        <f>'2_Métricas'!Q151+'2_Métricas'!Q152</f>
        <v>59</v>
      </c>
      <c r="AD7" s="100">
        <f>'2_Métricas'!R151+'2_Métricas'!R152</f>
        <v>38</v>
      </c>
      <c r="AE7" s="100">
        <f>'2_Métricas'!S151+'2_Métricas'!S152</f>
        <v>53</v>
      </c>
      <c r="AF7" s="100">
        <f>'2_Métricas'!T151+'2_Métricas'!T152</f>
        <v>77</v>
      </c>
      <c r="AG7" s="100">
        <f>'2_Métricas'!U151+'2_Métricas'!U152</f>
        <v>60</v>
      </c>
      <c r="AH7" s="100">
        <f>'2_Métricas'!V151+'2_Métricas'!V152</f>
        <v>74</v>
      </c>
      <c r="AI7" s="100">
        <f>'2_Métricas'!W151+'2_Métricas'!W152</f>
        <v>45</v>
      </c>
      <c r="AJ7" s="100">
        <f>'2_Métricas'!X151+'2_Métricas'!X152</f>
        <v>56</v>
      </c>
      <c r="AK7" s="100">
        <f>'2_Métricas'!Y151+'2_Métricas'!Y152</f>
        <v>58</v>
      </c>
      <c r="AL7" s="100">
        <f>'2_Métricas'!Z151+'2_Métricas'!Z152</f>
        <v>62</v>
      </c>
      <c r="AM7" s="100">
        <f>'2_Métricas'!AA151+'2_Métricas'!AA152</f>
        <v>39</v>
      </c>
      <c r="AN7" s="100">
        <f>'2_Métricas'!AB151+'2_Métricas'!AB152</f>
        <v>57</v>
      </c>
      <c r="AO7" s="100">
        <f>'2_Métricas'!AC151+'2_Métricas'!AC152</f>
        <v>49</v>
      </c>
      <c r="AP7" s="100">
        <f>'2_Métricas'!AD151+'2_Métricas'!AD152</f>
        <v>38</v>
      </c>
      <c r="AQ7" s="100">
        <f>'2_Métricas'!AE151+'2_Métricas'!AE152</f>
        <v>86</v>
      </c>
      <c r="AR7" s="100">
        <f>'2_Métricas'!AF151+'2_Métricas'!AF152</f>
        <v>77</v>
      </c>
      <c r="AS7" s="100">
        <f>'2_Métricas'!AG151+'2_Métricas'!AG152</f>
        <v>59</v>
      </c>
      <c r="AT7" s="100">
        <f>'2_Métricas'!AH151+'2_Métricas'!AH152</f>
        <v>67</v>
      </c>
      <c r="AU7" s="100">
        <f>'2_Métricas'!AI151+'2_Métricas'!AI152</f>
        <v>83</v>
      </c>
      <c r="AV7" s="100">
        <f>'2_Métricas'!AJ151+'2_Métricas'!AJ152</f>
        <v>57</v>
      </c>
      <c r="AW7" s="100">
        <f>'2_Métricas'!AK151+'2_Métricas'!AK152</f>
        <v>43</v>
      </c>
      <c r="AX7" s="100">
        <f>'2_Métricas'!AL151+'2_Métricas'!AL152</f>
        <v>62</v>
      </c>
      <c r="AY7" s="100">
        <f>'2_Métricas'!AM151+'2_Métricas'!AM152</f>
        <v>55</v>
      </c>
      <c r="AZ7" s="100">
        <f>'2_Métricas'!AN151+'2_Métricas'!AN152</f>
        <v>44</v>
      </c>
      <c r="BA7" s="100">
        <f>'2_Métricas'!AO151+'2_Métricas'!AO152</f>
        <v>60</v>
      </c>
      <c r="BB7" s="100">
        <f>'2_Métricas'!AP151+'2_Métricas'!AP152</f>
        <v>43</v>
      </c>
      <c r="BC7" s="100">
        <f>'2_Métricas'!AQ151+'2_Métricas'!AQ152</f>
        <v>82</v>
      </c>
      <c r="BD7" s="100">
        <f>'2_Métricas'!AR151+'2_Métricas'!AR152</f>
        <v>58</v>
      </c>
      <c r="BE7" s="100">
        <f>'2_Métricas'!AS151+'2_Métricas'!AS152</f>
        <v>51</v>
      </c>
      <c r="BF7" s="100">
        <f>'2_Métricas'!AT151+'2_Métricas'!AT152</f>
        <v>31</v>
      </c>
      <c r="BG7" s="100">
        <f>'2_Métricas'!AU151+'2_Métricas'!AU152</f>
        <v>37</v>
      </c>
      <c r="BH7" s="100">
        <f>'2_Métricas'!AV151+'2_Métricas'!AV152</f>
        <v>46</v>
      </c>
      <c r="BI7" s="100">
        <f>'2_Métricas'!AW151+'2_Métricas'!AW152</f>
        <v>32</v>
      </c>
      <c r="BJ7" s="100">
        <f>'2_Métricas'!AX151+'2_Métricas'!AX152</f>
        <v>51</v>
      </c>
      <c r="BK7" s="100">
        <f>'2_Métricas'!AY151+'2_Métricas'!AY152</f>
        <v>0</v>
      </c>
      <c r="BL7" s="100">
        <f>'2_Métricas'!AZ151+'2_Métricas'!AZ152</f>
        <v>0</v>
      </c>
      <c r="BM7" s="100">
        <f>'2_Métricas'!BA151+'2_Métricas'!BA152</f>
        <v>0</v>
      </c>
      <c r="BN7" s="100">
        <f>'2_Métricas'!BB151+'2_Métricas'!BB152</f>
        <v>0</v>
      </c>
    </row>
    <row r="8" spans="1:66" ht="15" customHeight="1">
      <c r="A8" s="225"/>
      <c r="B8" s="225"/>
      <c r="C8" s="101" t="s">
        <v>83</v>
      </c>
      <c r="D8" s="102"/>
      <c r="E8" s="103"/>
      <c r="F8" s="104"/>
      <c r="G8" s="105"/>
      <c r="H8" s="94" t="s">
        <v>79</v>
      </c>
      <c r="I8" s="95">
        <v>49</v>
      </c>
      <c r="J8" s="96">
        <f t="shared" si="0"/>
        <v>45</v>
      </c>
      <c r="K8" s="97" t="s">
        <v>80</v>
      </c>
      <c r="L8" s="96">
        <f t="shared" si="1"/>
        <v>49</v>
      </c>
      <c r="M8" s="98" t="s">
        <v>81</v>
      </c>
      <c r="N8" s="99">
        <v>45</v>
      </c>
      <c r="O8" s="100">
        <f>'2_Métricas'!C127+'2_Métricas'!C128</f>
        <v>37</v>
      </c>
      <c r="P8" s="100">
        <f>'2_Métricas'!D127+'2_Métricas'!D128</f>
        <v>66</v>
      </c>
      <c r="Q8" s="100">
        <f>'2_Métricas'!E127+'2_Métricas'!E128</f>
        <v>34</v>
      </c>
      <c r="R8" s="100">
        <f>'2_Métricas'!F127+'2_Métricas'!F128</f>
        <v>31</v>
      </c>
      <c r="S8" s="100">
        <f>'2_Métricas'!G127+'2_Métricas'!G128</f>
        <v>49</v>
      </c>
      <c r="T8" s="100">
        <f>'2_Métricas'!H127+'2_Métricas'!H128</f>
        <v>58</v>
      </c>
      <c r="U8" s="100">
        <f>'2_Métricas'!I127+'2_Métricas'!I128</f>
        <v>58</v>
      </c>
      <c r="V8" s="100">
        <f>'2_Métricas'!J127+'2_Métricas'!J128</f>
        <v>39</v>
      </c>
      <c r="W8" s="100">
        <f>'2_Métricas'!K127+'2_Métricas'!K128</f>
        <v>47</v>
      </c>
      <c r="X8" s="100">
        <f>'2_Métricas'!L127+'2_Métricas'!L128</f>
        <v>32</v>
      </c>
      <c r="Y8" s="100">
        <f>'2_Métricas'!M127+'2_Métricas'!M128</f>
        <v>40</v>
      </c>
      <c r="Z8" s="100">
        <f>'2_Métricas'!N127+'2_Métricas'!N128</f>
        <v>39</v>
      </c>
      <c r="AA8" s="100">
        <f>'2_Métricas'!O127+'2_Métricas'!O128</f>
        <v>36</v>
      </c>
      <c r="AB8" s="100">
        <f>'2_Métricas'!P127+'2_Métricas'!P128</f>
        <v>48</v>
      </c>
      <c r="AC8" s="100">
        <f>'2_Métricas'!Q127+'2_Métricas'!Q128</f>
        <v>57</v>
      </c>
      <c r="AD8" s="100">
        <f>'2_Métricas'!R127+'2_Métricas'!R128</f>
        <v>18</v>
      </c>
      <c r="AE8" s="100">
        <f>'2_Métricas'!S127+'2_Métricas'!S128</f>
        <v>39</v>
      </c>
      <c r="AF8" s="100">
        <f>'2_Métricas'!T127+'2_Métricas'!T128</f>
        <v>28</v>
      </c>
      <c r="AG8" s="100">
        <f>'2_Métricas'!U127+'2_Métricas'!U128</f>
        <v>38</v>
      </c>
      <c r="AH8" s="100">
        <f>'2_Métricas'!V127+'2_Métricas'!V128</f>
        <v>62</v>
      </c>
      <c r="AI8" s="100">
        <f>'2_Métricas'!W127+'2_Métricas'!W128</f>
        <v>55</v>
      </c>
      <c r="AJ8" s="100">
        <f>'2_Métricas'!X127+'2_Métricas'!X128</f>
        <v>37</v>
      </c>
      <c r="AK8" s="100">
        <f>'2_Métricas'!Y127+'2_Métricas'!Y128</f>
        <v>32</v>
      </c>
      <c r="AL8" s="100">
        <f>'2_Métricas'!Z127+'2_Métricas'!Z128</f>
        <v>52</v>
      </c>
      <c r="AM8" s="100">
        <f>'2_Métricas'!AA127+'2_Métricas'!AA128</f>
        <v>48</v>
      </c>
      <c r="AN8" s="100">
        <f>'2_Métricas'!AB127+'2_Métricas'!AB128</f>
        <v>42</v>
      </c>
      <c r="AO8" s="100">
        <f>'2_Métricas'!AC127+'2_Métricas'!AC128</f>
        <v>49</v>
      </c>
      <c r="AP8" s="100">
        <f>'2_Métricas'!AD127+'2_Métricas'!AD128</f>
        <v>28</v>
      </c>
      <c r="AQ8" s="100">
        <f>'2_Métricas'!AE127+'2_Métricas'!AE128</f>
        <v>57</v>
      </c>
      <c r="AR8" s="100">
        <f>'2_Métricas'!AF127+'2_Métricas'!AF128</f>
        <v>47</v>
      </c>
      <c r="AS8" s="100">
        <f>'2_Métricas'!AG127+'2_Métricas'!AG128</f>
        <v>53</v>
      </c>
      <c r="AT8" s="100">
        <f>'2_Métricas'!AH127+'2_Métricas'!AH128</f>
        <v>64</v>
      </c>
      <c r="AU8" s="100">
        <f>'2_Métricas'!AI127+'2_Métricas'!AI128</f>
        <v>35</v>
      </c>
      <c r="AV8" s="100">
        <f>'2_Métricas'!AJ127+'2_Métricas'!AJ128</f>
        <v>26</v>
      </c>
      <c r="AW8" s="100">
        <f>'2_Métricas'!AK127+'2_Métricas'!AK128</f>
        <v>41</v>
      </c>
      <c r="AX8" s="100">
        <f>'2_Métricas'!AL127+'2_Métricas'!AL128</f>
        <v>36</v>
      </c>
      <c r="AY8" s="100">
        <f>'2_Métricas'!AM127+'2_Métricas'!AM128</f>
        <v>46</v>
      </c>
      <c r="AZ8" s="100">
        <f>'2_Métricas'!AN127+'2_Métricas'!AN128</f>
        <v>60</v>
      </c>
      <c r="BA8" s="100">
        <f>'2_Métricas'!AO127+'2_Métricas'!AO128</f>
        <v>43</v>
      </c>
      <c r="BB8" s="100">
        <f>'2_Métricas'!AP127+'2_Métricas'!AP128</f>
        <v>31</v>
      </c>
      <c r="BC8" s="100">
        <f>'2_Métricas'!AQ127+'2_Métricas'!AQ128</f>
        <v>60</v>
      </c>
      <c r="BD8" s="100">
        <f>'2_Métricas'!AR127+'2_Métricas'!AR128</f>
        <v>29</v>
      </c>
      <c r="BE8" s="100">
        <f>'2_Métricas'!AS127+'2_Métricas'!AS128</f>
        <v>39</v>
      </c>
      <c r="BF8" s="100">
        <f>'2_Métricas'!AT127+'2_Métricas'!AT128</f>
        <v>39</v>
      </c>
      <c r="BG8" s="100">
        <f>'2_Métricas'!AU127+'2_Métricas'!AU128</f>
        <v>43</v>
      </c>
      <c r="BH8" s="100">
        <f>'2_Métricas'!AV127+'2_Métricas'!AV128</f>
        <v>43</v>
      </c>
      <c r="BI8" s="100">
        <f>'2_Métricas'!AW127+'2_Métricas'!AW128</f>
        <v>46</v>
      </c>
      <c r="BJ8" s="100">
        <f>'2_Métricas'!AX127+'2_Métricas'!AX128</f>
        <v>43</v>
      </c>
      <c r="BK8" s="100">
        <f>'2_Métricas'!AY127+'2_Métricas'!AY128</f>
        <v>0</v>
      </c>
      <c r="BL8" s="100">
        <f>'2_Métricas'!AZ127+'2_Métricas'!AZ128</f>
        <v>0</v>
      </c>
      <c r="BM8" s="100">
        <f>'2_Métricas'!BA127+'2_Métricas'!BA128</f>
        <v>0</v>
      </c>
      <c r="BN8" s="100">
        <f>'2_Métricas'!BB127+'2_Métricas'!BB128</f>
        <v>0</v>
      </c>
    </row>
    <row r="9" spans="1:66" ht="15" customHeight="1">
      <c r="A9" s="225"/>
      <c r="B9" s="225"/>
      <c r="C9" s="101" t="s">
        <v>84</v>
      </c>
      <c r="D9" s="102"/>
      <c r="E9" s="103"/>
      <c r="F9" s="104"/>
      <c r="G9" s="105"/>
      <c r="H9" s="94" t="s">
        <v>79</v>
      </c>
      <c r="I9" s="95">
        <v>17</v>
      </c>
      <c r="J9" s="96">
        <f t="shared" si="0"/>
        <v>15</v>
      </c>
      <c r="K9" s="97" t="s">
        <v>80</v>
      </c>
      <c r="L9" s="96">
        <f t="shared" si="1"/>
        <v>17</v>
      </c>
      <c r="M9" s="98" t="s">
        <v>81</v>
      </c>
      <c r="N9" s="99">
        <v>15</v>
      </c>
      <c r="O9" s="100">
        <f>'2_Métricas'!C104+'2_Métricas'!C105</f>
        <v>18</v>
      </c>
      <c r="P9" s="100">
        <f>'2_Métricas'!D104+'2_Métricas'!D105</f>
        <v>17</v>
      </c>
      <c r="Q9" s="100">
        <f>'2_Métricas'!E104+'2_Métricas'!E105</f>
        <v>11</v>
      </c>
      <c r="R9" s="100">
        <f>'2_Métricas'!F104+'2_Métricas'!F105</f>
        <v>12</v>
      </c>
      <c r="S9" s="100">
        <f>'2_Métricas'!G104+'2_Métricas'!G105</f>
        <v>17</v>
      </c>
      <c r="T9" s="100">
        <f>'2_Métricas'!H104+'2_Métricas'!H105</f>
        <v>27</v>
      </c>
      <c r="U9" s="100">
        <f>'2_Métricas'!I104+'2_Métricas'!I105</f>
        <v>16</v>
      </c>
      <c r="V9" s="100">
        <f>'2_Métricas'!J104+'2_Métricas'!J105</f>
        <v>9</v>
      </c>
      <c r="W9" s="100">
        <f>'2_Métricas'!K104+'2_Métricas'!K105</f>
        <v>21</v>
      </c>
      <c r="X9" s="100">
        <f>'2_Métricas'!L104+'2_Métricas'!L105</f>
        <v>11</v>
      </c>
      <c r="Y9" s="100">
        <f>'2_Métricas'!M104+'2_Métricas'!M105</f>
        <v>11</v>
      </c>
      <c r="Z9" s="100">
        <f>'2_Métricas'!N104+'2_Métricas'!N105</f>
        <v>17</v>
      </c>
      <c r="AA9" s="100">
        <f>'2_Métricas'!O104+'2_Métricas'!O105</f>
        <v>27</v>
      </c>
      <c r="AB9" s="100">
        <f>'2_Métricas'!P104+'2_Métricas'!P105</f>
        <v>13</v>
      </c>
      <c r="AC9" s="100">
        <f>'2_Métricas'!Q104+'2_Métricas'!Q105</f>
        <v>12</v>
      </c>
      <c r="AD9" s="100">
        <f>'2_Métricas'!R104+'2_Métricas'!R105</f>
        <v>11</v>
      </c>
      <c r="AE9" s="100">
        <f>'2_Métricas'!S104+'2_Métricas'!S105</f>
        <v>15</v>
      </c>
      <c r="AF9" s="100">
        <f>'2_Métricas'!T104+'2_Métricas'!T105</f>
        <v>8</v>
      </c>
      <c r="AG9" s="100">
        <f>'2_Métricas'!U104+'2_Métricas'!U105</f>
        <v>20</v>
      </c>
      <c r="AH9" s="100">
        <f>'2_Métricas'!V104+'2_Métricas'!V105</f>
        <v>14</v>
      </c>
      <c r="AI9" s="100">
        <f>'2_Métricas'!W104+'2_Métricas'!W105</f>
        <v>19</v>
      </c>
      <c r="AJ9" s="100">
        <f>'2_Métricas'!X104+'2_Métricas'!X105</f>
        <v>20</v>
      </c>
      <c r="AK9" s="100">
        <f>'2_Métricas'!Y104+'2_Métricas'!Y105</f>
        <v>17</v>
      </c>
      <c r="AL9" s="100">
        <f>'2_Métricas'!Z104+'2_Métricas'!Z105</f>
        <v>7</v>
      </c>
      <c r="AM9" s="100">
        <f>'2_Métricas'!AA104+'2_Métricas'!AA105</f>
        <v>12</v>
      </c>
      <c r="AN9" s="100">
        <f>'2_Métricas'!AB104+'2_Métricas'!AB105</f>
        <v>12</v>
      </c>
      <c r="AO9" s="100">
        <f>'2_Métricas'!AC104+'2_Métricas'!AC105</f>
        <v>11</v>
      </c>
      <c r="AP9" s="100">
        <f>'2_Métricas'!AD104+'2_Métricas'!AD105</f>
        <v>14</v>
      </c>
      <c r="AQ9" s="100">
        <f>'2_Métricas'!AE104+'2_Métricas'!AE105</f>
        <v>12</v>
      </c>
      <c r="AR9" s="100">
        <f>'2_Métricas'!AF104+'2_Métricas'!AF105</f>
        <v>10</v>
      </c>
      <c r="AS9" s="100">
        <f>'2_Métricas'!AG104+'2_Métricas'!AG105</f>
        <v>21</v>
      </c>
      <c r="AT9" s="100">
        <f>'2_Métricas'!AH104+'2_Métricas'!AH105</f>
        <v>12</v>
      </c>
      <c r="AU9" s="100">
        <f>'2_Métricas'!AI104+'2_Métricas'!AI105</f>
        <v>12</v>
      </c>
      <c r="AV9" s="100">
        <f>'2_Métricas'!AJ104+'2_Métricas'!AJ105</f>
        <v>9</v>
      </c>
      <c r="AW9" s="100">
        <f>'2_Métricas'!AK104+'2_Métricas'!AK105</f>
        <v>17</v>
      </c>
      <c r="AX9" s="100">
        <f>'2_Métricas'!AL104+'2_Métricas'!AL105</f>
        <v>13</v>
      </c>
      <c r="AY9" s="100">
        <f>'2_Métricas'!AM104+'2_Métricas'!AM105</f>
        <v>10</v>
      </c>
      <c r="AZ9" s="100">
        <f>'2_Métricas'!AN104+'2_Métricas'!AN105</f>
        <v>13</v>
      </c>
      <c r="BA9" s="100">
        <f>'2_Métricas'!AO104+'2_Métricas'!AO105</f>
        <v>21</v>
      </c>
      <c r="BB9" s="100">
        <f>'2_Métricas'!AP104+'2_Métricas'!AP105</f>
        <v>16</v>
      </c>
      <c r="BC9" s="100">
        <f>'2_Métricas'!AQ104+'2_Métricas'!AQ105</f>
        <v>18</v>
      </c>
      <c r="BD9" s="100">
        <f>'2_Métricas'!AR104+'2_Métricas'!AR105</f>
        <v>8</v>
      </c>
      <c r="BE9" s="100">
        <f>'2_Métricas'!AS104+'2_Métricas'!AS105</f>
        <v>10</v>
      </c>
      <c r="BF9" s="100">
        <f>'2_Métricas'!AT104+'2_Métricas'!AT105</f>
        <v>9</v>
      </c>
      <c r="BG9" s="100">
        <f>'2_Métricas'!AU104+'2_Métricas'!AU105</f>
        <v>11</v>
      </c>
      <c r="BH9" s="100">
        <f>'2_Métricas'!AV104+'2_Métricas'!AV105</f>
        <v>20</v>
      </c>
      <c r="BI9" s="100">
        <f>'2_Métricas'!AW104+'2_Métricas'!AW105</f>
        <v>7</v>
      </c>
      <c r="BJ9" s="100">
        <f>'2_Métricas'!AX104+'2_Métricas'!AX105</f>
        <v>15</v>
      </c>
      <c r="BK9" s="100">
        <f>'2_Métricas'!AY104+'2_Métricas'!AY105</f>
        <v>0</v>
      </c>
      <c r="BL9" s="100">
        <f>'2_Métricas'!AZ104+'2_Métricas'!AZ105</f>
        <v>0</v>
      </c>
      <c r="BM9" s="100">
        <f>'2_Métricas'!BA104+'2_Métricas'!BA105</f>
        <v>0</v>
      </c>
      <c r="BN9" s="100">
        <f>'2_Métricas'!BB104+'2_Métricas'!BB105</f>
        <v>0</v>
      </c>
    </row>
    <row r="10" spans="1:66" ht="15" customHeight="1">
      <c r="A10" s="225"/>
      <c r="B10" s="225"/>
      <c r="C10" s="101" t="s">
        <v>85</v>
      </c>
      <c r="D10" s="102"/>
      <c r="E10" s="103"/>
      <c r="F10" s="104"/>
      <c r="G10" s="105"/>
      <c r="H10" s="94" t="s">
        <v>79</v>
      </c>
      <c r="I10" s="95">
        <v>28</v>
      </c>
      <c r="J10" s="96">
        <f t="shared" si="0"/>
        <v>26</v>
      </c>
      <c r="K10" s="97" t="s">
        <v>80</v>
      </c>
      <c r="L10" s="96">
        <f t="shared" si="1"/>
        <v>28</v>
      </c>
      <c r="M10" s="98" t="s">
        <v>81</v>
      </c>
      <c r="N10" s="99">
        <v>26</v>
      </c>
      <c r="O10" s="100">
        <f>'2_Métricas'!C32+'2_Métricas'!C33</f>
        <v>25</v>
      </c>
      <c r="P10" s="100">
        <f>'2_Métricas'!D32+'2_Métricas'!D33</f>
        <v>23</v>
      </c>
      <c r="Q10" s="100">
        <f>'2_Métricas'!E32+'2_Métricas'!E33</f>
        <v>25</v>
      </c>
      <c r="R10" s="100">
        <f>'2_Métricas'!F32+'2_Métricas'!F33</f>
        <v>19</v>
      </c>
      <c r="S10" s="100">
        <f>'2_Métricas'!G32+'2_Métricas'!G33</f>
        <v>34</v>
      </c>
      <c r="T10" s="100">
        <f>'2_Métricas'!H32+'2_Métricas'!H33</f>
        <v>27</v>
      </c>
      <c r="U10" s="100">
        <f>'2_Métricas'!I32+'2_Métricas'!I33</f>
        <v>31</v>
      </c>
      <c r="V10" s="100">
        <f>'2_Métricas'!J32+'2_Métricas'!J33</f>
        <v>21</v>
      </c>
      <c r="W10" s="100">
        <f>'2_Métricas'!K32+'2_Métricas'!K33</f>
        <v>29</v>
      </c>
      <c r="X10" s="100">
        <f>'2_Métricas'!L32+'2_Métricas'!L33</f>
        <v>19</v>
      </c>
      <c r="Y10" s="100">
        <f>'2_Métricas'!M32+'2_Métricas'!M33</f>
        <v>11</v>
      </c>
      <c r="Z10" s="100">
        <f>'2_Métricas'!N32+'2_Métricas'!N33</f>
        <v>27</v>
      </c>
      <c r="AA10" s="100">
        <f>'2_Métricas'!O32+'2_Métricas'!O33</f>
        <v>22</v>
      </c>
      <c r="AB10" s="100">
        <f>'2_Métricas'!P32+'2_Métricas'!P33</f>
        <v>26</v>
      </c>
      <c r="AC10" s="100">
        <f>'2_Métricas'!Q32+'2_Métricas'!Q33</f>
        <v>12</v>
      </c>
      <c r="AD10" s="100">
        <f>'2_Métricas'!R32+'2_Métricas'!R33</f>
        <v>12</v>
      </c>
      <c r="AE10" s="100">
        <f>'2_Métricas'!S32+'2_Métricas'!S33</f>
        <v>30</v>
      </c>
      <c r="AF10" s="100">
        <f>'2_Métricas'!T32+'2_Métricas'!T33</f>
        <v>27</v>
      </c>
      <c r="AG10" s="100">
        <f>'2_Métricas'!U32+'2_Métricas'!U33</f>
        <v>24</v>
      </c>
      <c r="AH10" s="100">
        <f>'2_Métricas'!V32+'2_Métricas'!V33</f>
        <v>29</v>
      </c>
      <c r="AI10" s="100">
        <f>'2_Métricas'!W32+'2_Métricas'!W33</f>
        <v>25</v>
      </c>
      <c r="AJ10" s="100">
        <f>'2_Métricas'!X32+'2_Métricas'!X33</f>
        <v>26</v>
      </c>
      <c r="AK10" s="100">
        <f>'2_Métricas'!Y32+'2_Métricas'!Y33</f>
        <v>23</v>
      </c>
      <c r="AL10" s="100">
        <f>'2_Métricas'!Z32+'2_Métricas'!Z33</f>
        <v>23</v>
      </c>
      <c r="AM10" s="100">
        <f>'2_Métricas'!AA32+'2_Métricas'!AA33</f>
        <v>20</v>
      </c>
      <c r="AN10" s="100">
        <f>'2_Métricas'!AB32+'2_Métricas'!AB33</f>
        <v>26</v>
      </c>
      <c r="AO10" s="100">
        <f>'2_Métricas'!AC32+'2_Métricas'!AC33</f>
        <v>25</v>
      </c>
      <c r="AP10" s="100">
        <f>'2_Métricas'!AD32+'2_Métricas'!AD33</f>
        <v>15</v>
      </c>
      <c r="AQ10" s="100">
        <f>'2_Métricas'!AE32+'2_Métricas'!AE33</f>
        <v>32</v>
      </c>
      <c r="AR10" s="100">
        <f>'2_Métricas'!AF32+'2_Métricas'!AF33</f>
        <v>22</v>
      </c>
      <c r="AS10" s="100">
        <f>'2_Métricas'!AG32+'2_Métricas'!AG33</f>
        <v>27</v>
      </c>
      <c r="AT10" s="100">
        <f>'2_Métricas'!AH32+'2_Métricas'!AH33</f>
        <v>47</v>
      </c>
      <c r="AU10" s="100">
        <f>'2_Métricas'!AI32+'2_Métricas'!AI33</f>
        <v>30</v>
      </c>
      <c r="AV10" s="100">
        <f>'2_Métricas'!AJ32+'2_Métricas'!AJ33</f>
        <v>33</v>
      </c>
      <c r="AW10" s="100">
        <f>'2_Métricas'!AK32+'2_Métricas'!AK33</f>
        <v>28</v>
      </c>
      <c r="AX10" s="100">
        <f>'2_Métricas'!AL32+'2_Métricas'!AL33</f>
        <v>25</v>
      </c>
      <c r="AY10" s="100">
        <f>'2_Métricas'!AM32+'2_Métricas'!AM33</f>
        <v>38</v>
      </c>
      <c r="AZ10" s="100">
        <f>'2_Métricas'!AN32+'2_Métricas'!AN33</f>
        <v>33</v>
      </c>
      <c r="BA10" s="100">
        <f>'2_Métricas'!AO32+'2_Métricas'!AO33</f>
        <v>41</v>
      </c>
      <c r="BB10" s="100">
        <f>'2_Métricas'!AP32+'2_Métricas'!AP33</f>
        <v>35</v>
      </c>
      <c r="BC10" s="100">
        <f>'2_Métricas'!AQ32+'2_Métricas'!AQ33</f>
        <v>44</v>
      </c>
      <c r="BD10" s="100">
        <f>'2_Métricas'!AR32+'2_Métricas'!AR33</f>
        <v>28</v>
      </c>
      <c r="BE10" s="100">
        <f>'2_Métricas'!AS32+'2_Métricas'!AS33</f>
        <v>28</v>
      </c>
      <c r="BF10" s="100">
        <f>'2_Métricas'!AT32+'2_Métricas'!AT33</f>
        <v>32</v>
      </c>
      <c r="BG10" s="100">
        <f>'2_Métricas'!AU32+'2_Métricas'!AU33</f>
        <v>41</v>
      </c>
      <c r="BH10" s="100">
        <f>'2_Métricas'!AV32+'2_Métricas'!AV33</f>
        <v>49</v>
      </c>
      <c r="BI10" s="100">
        <f>'2_Métricas'!AW32+'2_Métricas'!AW33</f>
        <v>43</v>
      </c>
      <c r="BJ10" s="100">
        <f>'2_Métricas'!AX32+'2_Métricas'!AX33</f>
        <v>32</v>
      </c>
      <c r="BK10" s="100">
        <f>'2_Métricas'!AY32+'2_Métricas'!AY33</f>
        <v>0</v>
      </c>
      <c r="BL10" s="100">
        <f>'2_Métricas'!AZ32+'2_Métricas'!AZ33</f>
        <v>0</v>
      </c>
      <c r="BM10" s="100">
        <f>'2_Métricas'!BA32+'2_Métricas'!BA33</f>
        <v>0</v>
      </c>
      <c r="BN10" s="100">
        <f>'2_Métricas'!BB32+'2_Métricas'!BB33</f>
        <v>0</v>
      </c>
    </row>
    <row r="11" spans="1:66" ht="15" hidden="1" customHeight="1">
      <c r="A11" s="225"/>
      <c r="B11" s="225"/>
      <c r="C11" s="101" t="s">
        <v>86</v>
      </c>
      <c r="D11" s="102"/>
      <c r="E11" s="103"/>
      <c r="F11" s="104"/>
      <c r="G11" s="105"/>
      <c r="H11" s="94" t="s">
        <v>79</v>
      </c>
      <c r="I11" s="95"/>
      <c r="J11" s="96">
        <f t="shared" si="0"/>
        <v>0</v>
      </c>
      <c r="K11" s="97" t="s">
        <v>80</v>
      </c>
      <c r="L11" s="96">
        <f t="shared" si="1"/>
        <v>0</v>
      </c>
      <c r="M11" s="98" t="s">
        <v>81</v>
      </c>
      <c r="N11" s="99"/>
      <c r="O11" s="100">
        <f>'2_Métricas'!C80+'2_Métricas'!C81</f>
        <v>5</v>
      </c>
      <c r="P11" s="100">
        <f>'2_Métricas'!D80+'2_Métricas'!D81</f>
        <v>10</v>
      </c>
      <c r="Q11" s="100">
        <f>'2_Métricas'!E80+'2_Métricas'!E81</f>
        <v>5</v>
      </c>
      <c r="R11" s="100">
        <f>'2_Métricas'!F80+'2_Métricas'!F81</f>
        <v>7</v>
      </c>
      <c r="S11" s="100">
        <f>'2_Métricas'!G80+'2_Métricas'!G81</f>
        <v>5</v>
      </c>
      <c r="T11" s="100">
        <f>'2_Métricas'!H80+'2_Métricas'!H81</f>
        <v>6</v>
      </c>
      <c r="U11" s="100">
        <f>'2_Métricas'!I80+'2_Métricas'!I81</f>
        <v>6</v>
      </c>
      <c r="V11" s="100">
        <f>'2_Métricas'!J80+'2_Métricas'!J81</f>
        <v>3</v>
      </c>
      <c r="W11" s="100">
        <f>'2_Métricas'!K80+'2_Métricas'!K81</f>
        <v>3</v>
      </c>
      <c r="X11" s="100">
        <f>'2_Métricas'!L80+'2_Métricas'!L81</f>
        <v>12</v>
      </c>
      <c r="Y11" s="100">
        <f>'2_Métricas'!M80+'2_Métricas'!M81</f>
        <v>3</v>
      </c>
      <c r="Z11" s="100">
        <f>'2_Métricas'!N80+'2_Métricas'!N81</f>
        <v>4</v>
      </c>
      <c r="AA11" s="100">
        <f>'2_Métricas'!O80+'2_Métricas'!O81</f>
        <v>7</v>
      </c>
      <c r="AB11" s="100">
        <f>'2_Métricas'!P80+'2_Métricas'!P81</f>
        <v>3</v>
      </c>
      <c r="AC11" s="100">
        <f>'2_Métricas'!Q80+'2_Métricas'!Q81</f>
        <v>8</v>
      </c>
      <c r="AD11" s="100">
        <f>'2_Métricas'!R80+'2_Métricas'!R81</f>
        <v>4</v>
      </c>
      <c r="AE11" s="100">
        <f>'2_Métricas'!S80+'2_Métricas'!S81</f>
        <v>1</v>
      </c>
      <c r="AF11" s="100">
        <f>'2_Métricas'!T80+'2_Métricas'!T81</f>
        <v>5</v>
      </c>
      <c r="AG11" s="100">
        <f>'2_Métricas'!U80+'2_Métricas'!U81</f>
        <v>7</v>
      </c>
      <c r="AH11" s="100">
        <f>'2_Métricas'!V80+'2_Métricas'!V81</f>
        <v>13</v>
      </c>
      <c r="AI11" s="100">
        <f>'2_Métricas'!W80+'2_Métricas'!W81</f>
        <v>12</v>
      </c>
      <c r="AJ11" s="100">
        <f>'2_Métricas'!X80+'2_Métricas'!X81</f>
        <v>8</v>
      </c>
      <c r="AK11" s="100">
        <f>'2_Métricas'!Y80+'2_Métricas'!Y81</f>
        <v>7</v>
      </c>
      <c r="AL11" s="100">
        <f>'2_Métricas'!Z80+'2_Métricas'!Z81</f>
        <v>4</v>
      </c>
      <c r="AM11" s="100">
        <f>'2_Métricas'!AA80+'2_Métricas'!AA81</f>
        <v>2</v>
      </c>
      <c r="AN11" s="100">
        <f>'2_Métricas'!AB80+'2_Métricas'!AB81</f>
        <v>0</v>
      </c>
      <c r="AO11" s="100">
        <f>'2_Métricas'!AC80+'2_Métricas'!AC81</f>
        <v>0</v>
      </c>
      <c r="AP11" s="100">
        <f>'2_Métricas'!AD80+'2_Métricas'!AD81</f>
        <v>0</v>
      </c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</row>
    <row r="12" spans="1:66" ht="15" customHeight="1">
      <c r="A12" s="225"/>
      <c r="B12" s="225"/>
      <c r="C12" s="101" t="s">
        <v>87</v>
      </c>
      <c r="D12" s="102"/>
      <c r="E12" s="103"/>
      <c r="F12" s="104"/>
      <c r="G12" s="105"/>
      <c r="H12" s="94" t="s">
        <v>79</v>
      </c>
      <c r="I12" s="95">
        <v>8</v>
      </c>
      <c r="J12" s="96">
        <f t="shared" si="0"/>
        <v>8</v>
      </c>
      <c r="K12" s="97" t="s">
        <v>80</v>
      </c>
      <c r="L12" s="96">
        <f t="shared" si="1"/>
        <v>8</v>
      </c>
      <c r="M12" s="98" t="s">
        <v>81</v>
      </c>
      <c r="N12" s="99">
        <v>8</v>
      </c>
      <c r="O12" s="100">
        <f>'2_Métricas'!C56+'2_Métricas'!C57</f>
        <v>8</v>
      </c>
      <c r="P12" s="100">
        <f>'2_Métricas'!D56+'2_Métricas'!D57</f>
        <v>7</v>
      </c>
      <c r="Q12" s="100">
        <f>'2_Métricas'!E56+'2_Métricas'!E57</f>
        <v>6</v>
      </c>
      <c r="R12" s="100">
        <f>'2_Métricas'!F56+'2_Métricas'!F57</f>
        <v>5</v>
      </c>
      <c r="S12" s="100">
        <f>'2_Métricas'!G56+'2_Métricas'!G57</f>
        <v>3</v>
      </c>
      <c r="T12" s="100">
        <f>'2_Métricas'!H56+'2_Métricas'!H57</f>
        <v>10</v>
      </c>
      <c r="U12" s="100">
        <f>'2_Métricas'!I56+'2_Métricas'!I57</f>
        <v>7</v>
      </c>
      <c r="V12" s="100">
        <f>'2_Métricas'!J56+'2_Métricas'!J57</f>
        <v>5</v>
      </c>
      <c r="W12" s="100">
        <f>'2_Métricas'!K56+'2_Métricas'!K57</f>
        <v>5</v>
      </c>
      <c r="X12" s="100">
        <f>'2_Métricas'!L56+'2_Métricas'!L57</f>
        <v>9</v>
      </c>
      <c r="Y12" s="100">
        <f>'2_Métricas'!M56+'2_Métricas'!M57</f>
        <v>14</v>
      </c>
      <c r="Z12" s="100">
        <f>'2_Métricas'!N56+'2_Métricas'!N57</f>
        <v>10</v>
      </c>
      <c r="AA12" s="100">
        <f>'2_Métricas'!O56+'2_Métricas'!O57</f>
        <v>15</v>
      </c>
      <c r="AB12" s="100">
        <f>'2_Métricas'!P56+'2_Métricas'!P57</f>
        <v>8</v>
      </c>
      <c r="AC12" s="100">
        <f>'2_Métricas'!Q56+'2_Métricas'!Q57</f>
        <v>7</v>
      </c>
      <c r="AD12" s="100">
        <f>'2_Métricas'!R56+'2_Métricas'!R57</f>
        <v>3</v>
      </c>
      <c r="AE12" s="100">
        <f>'2_Métricas'!S56+'2_Métricas'!S57</f>
        <v>4</v>
      </c>
      <c r="AF12" s="100">
        <f>'2_Métricas'!T56+'2_Métricas'!T57</f>
        <v>4</v>
      </c>
      <c r="AG12" s="100">
        <f>'2_Métricas'!U56+'2_Métricas'!U57</f>
        <v>7</v>
      </c>
      <c r="AH12" s="100">
        <f>'2_Métricas'!V56+'2_Métricas'!V57</f>
        <v>3</v>
      </c>
      <c r="AI12" s="100">
        <f>'2_Métricas'!W56+'2_Métricas'!W57</f>
        <v>10</v>
      </c>
      <c r="AJ12" s="100">
        <f>'2_Métricas'!X56+'2_Métricas'!X57</f>
        <v>17</v>
      </c>
      <c r="AK12" s="100">
        <f>'2_Métricas'!Y56+'2_Métricas'!Y57</f>
        <v>7</v>
      </c>
      <c r="AL12" s="100">
        <f>'2_Métricas'!Z56+'2_Métricas'!Z57</f>
        <v>9</v>
      </c>
      <c r="AM12" s="100">
        <f>'2_Métricas'!AA56+'2_Métricas'!AA57</f>
        <v>9</v>
      </c>
      <c r="AN12" s="100">
        <f>'2_Métricas'!AB56+'2_Métricas'!AB57</f>
        <v>12</v>
      </c>
      <c r="AO12" s="100">
        <f>'2_Métricas'!AC56+'2_Métricas'!AC57</f>
        <v>7</v>
      </c>
      <c r="AP12" s="100">
        <f>'2_Métricas'!AD56+'2_Métricas'!AD57</f>
        <v>2</v>
      </c>
      <c r="AQ12" s="100">
        <f>'2_Métricas'!AE56+'2_Métricas'!AE57</f>
        <v>24</v>
      </c>
      <c r="AR12" s="100">
        <f>'2_Métricas'!AF56+'2_Métricas'!AF57</f>
        <v>42</v>
      </c>
      <c r="AS12" s="100">
        <f>'2_Métricas'!AG56+'2_Métricas'!AG57</f>
        <v>33</v>
      </c>
      <c r="AT12" s="100">
        <f>'2_Métricas'!AH56+'2_Métricas'!AH57</f>
        <v>16</v>
      </c>
      <c r="AU12" s="100">
        <f>'2_Métricas'!AI56+'2_Métricas'!AI57</f>
        <v>39</v>
      </c>
      <c r="AV12" s="100">
        <f>'2_Métricas'!AJ56+'2_Métricas'!AJ57</f>
        <v>4</v>
      </c>
      <c r="AW12" s="100">
        <f>'2_Métricas'!AK56+'2_Métricas'!AK57</f>
        <v>14</v>
      </c>
      <c r="AX12" s="100">
        <f>'2_Métricas'!AL56+'2_Métricas'!AL57</f>
        <v>6</v>
      </c>
      <c r="AY12" s="100">
        <f>'2_Métricas'!AM56+'2_Métricas'!AM57</f>
        <v>4</v>
      </c>
      <c r="AZ12" s="100">
        <f>'2_Métricas'!AN56+'2_Métricas'!AN57</f>
        <v>18</v>
      </c>
      <c r="BA12" s="100">
        <f>'2_Métricas'!AO56+'2_Métricas'!AO57</f>
        <v>6</v>
      </c>
      <c r="BB12" s="100">
        <f>'2_Métricas'!AP56+'2_Métricas'!AP57</f>
        <v>7</v>
      </c>
      <c r="BC12" s="100">
        <f>'2_Métricas'!AQ56+'2_Métricas'!AQ57</f>
        <v>6</v>
      </c>
      <c r="BD12" s="100">
        <f>'2_Métricas'!AR56+'2_Métricas'!AR57</f>
        <v>7</v>
      </c>
      <c r="BE12" s="100">
        <f>'2_Métricas'!AS56+'2_Métricas'!AS57</f>
        <v>7</v>
      </c>
      <c r="BF12" s="100">
        <f>'2_Métricas'!AT56+'2_Métricas'!AT57</f>
        <v>0</v>
      </c>
      <c r="BG12" s="100">
        <f>'2_Métricas'!AU56+'2_Métricas'!AU57</f>
        <v>3</v>
      </c>
      <c r="BH12" s="100">
        <f>'2_Métricas'!AV56+'2_Métricas'!AV57</f>
        <v>3</v>
      </c>
      <c r="BI12" s="100">
        <f>'2_Métricas'!AW56+'2_Métricas'!AW57</f>
        <v>2</v>
      </c>
      <c r="BJ12" s="100">
        <f>'2_Métricas'!AX56+'2_Métricas'!AX57</f>
        <v>5</v>
      </c>
      <c r="BK12" s="100">
        <f>'2_Métricas'!AY56+'2_Métricas'!AY57</f>
        <v>0</v>
      </c>
      <c r="BL12" s="100">
        <f>'2_Métricas'!AZ56+'2_Métricas'!AZ57</f>
        <v>0</v>
      </c>
      <c r="BM12" s="100">
        <f>'2_Métricas'!BA56+'2_Métricas'!BA57</f>
        <v>0</v>
      </c>
      <c r="BN12" s="100">
        <f>'2_Métricas'!BB56+'2_Métricas'!BB57</f>
        <v>0</v>
      </c>
    </row>
    <row r="13" spans="1:66" ht="45" customHeight="1">
      <c r="A13" s="225"/>
      <c r="B13" s="225">
        <v>2</v>
      </c>
      <c r="C13" s="89" t="s">
        <v>88</v>
      </c>
      <c r="D13" s="90" t="s">
        <v>89</v>
      </c>
      <c r="E13" s="91" t="s">
        <v>76</v>
      </c>
      <c r="F13" s="92" t="s">
        <v>77</v>
      </c>
      <c r="G13" s="93" t="s">
        <v>78</v>
      </c>
      <c r="H13" s="94" t="s">
        <v>81</v>
      </c>
      <c r="I13" s="95">
        <f>I14+I15+I16+I17+I19</f>
        <v>149</v>
      </c>
      <c r="J13" s="106">
        <f t="shared" ref="J13:J19" si="4">I13</f>
        <v>149</v>
      </c>
      <c r="K13" s="97" t="s">
        <v>80</v>
      </c>
      <c r="L13" s="96">
        <f t="shared" ref="L13:L19" si="5">N13</f>
        <v>163</v>
      </c>
      <c r="M13" s="98" t="s">
        <v>79</v>
      </c>
      <c r="N13" s="99">
        <f>N14+N15+N16+N17+N19</f>
        <v>163</v>
      </c>
      <c r="O13" s="100">
        <f t="shared" ref="O13:AT13" si="6">SUM(O14:O19)</f>
        <v>256</v>
      </c>
      <c r="P13" s="100">
        <f t="shared" si="6"/>
        <v>121</v>
      </c>
      <c r="Q13" s="100">
        <f t="shared" si="6"/>
        <v>112</v>
      </c>
      <c r="R13" s="100">
        <f t="shared" si="6"/>
        <v>142</v>
      </c>
      <c r="S13" s="100">
        <f t="shared" si="6"/>
        <v>138</v>
      </c>
      <c r="T13" s="100">
        <f t="shared" si="6"/>
        <v>124</v>
      </c>
      <c r="U13" s="100">
        <f t="shared" si="6"/>
        <v>226</v>
      </c>
      <c r="V13" s="100">
        <f t="shared" si="6"/>
        <v>127</v>
      </c>
      <c r="W13" s="100">
        <f t="shared" si="6"/>
        <v>121</v>
      </c>
      <c r="X13" s="100">
        <f t="shared" si="6"/>
        <v>290</v>
      </c>
      <c r="Y13" s="100">
        <f t="shared" si="6"/>
        <v>108</v>
      </c>
      <c r="Z13" s="100">
        <f t="shared" si="6"/>
        <v>139</v>
      </c>
      <c r="AA13" s="100">
        <f t="shared" si="6"/>
        <v>232</v>
      </c>
      <c r="AB13" s="100">
        <f t="shared" si="6"/>
        <v>117</v>
      </c>
      <c r="AC13" s="100">
        <f t="shared" si="6"/>
        <v>138</v>
      </c>
      <c r="AD13" s="100">
        <f t="shared" si="6"/>
        <v>164</v>
      </c>
      <c r="AE13" s="100">
        <f t="shared" si="6"/>
        <v>114</v>
      </c>
      <c r="AF13" s="100">
        <f t="shared" si="6"/>
        <v>124</v>
      </c>
      <c r="AG13" s="100">
        <f t="shared" si="6"/>
        <v>169</v>
      </c>
      <c r="AH13" s="100">
        <f t="shared" si="6"/>
        <v>148</v>
      </c>
      <c r="AI13" s="100">
        <f t="shared" si="6"/>
        <v>114</v>
      </c>
      <c r="AJ13" s="100">
        <f t="shared" si="6"/>
        <v>259</v>
      </c>
      <c r="AK13" s="100">
        <f t="shared" si="6"/>
        <v>96</v>
      </c>
      <c r="AL13" s="100">
        <f t="shared" si="6"/>
        <v>113</v>
      </c>
      <c r="AM13" s="100">
        <f t="shared" si="6"/>
        <v>211</v>
      </c>
      <c r="AN13" s="100">
        <f t="shared" si="6"/>
        <v>115</v>
      </c>
      <c r="AO13" s="100">
        <f t="shared" si="6"/>
        <v>100</v>
      </c>
      <c r="AP13" s="100">
        <f t="shared" si="6"/>
        <v>172</v>
      </c>
      <c r="AQ13" s="100">
        <f t="shared" si="6"/>
        <v>133</v>
      </c>
      <c r="AR13" s="100">
        <f t="shared" si="6"/>
        <v>119</v>
      </c>
      <c r="AS13" s="100">
        <f t="shared" si="6"/>
        <v>230</v>
      </c>
      <c r="AT13" s="100">
        <f t="shared" si="6"/>
        <v>113</v>
      </c>
      <c r="AU13" s="100">
        <f t="shared" ref="AU13:BN13" si="7">SUM(AU14:AU19)</f>
        <v>128</v>
      </c>
      <c r="AV13" s="100">
        <f t="shared" si="7"/>
        <v>200</v>
      </c>
      <c r="AW13" s="100">
        <f t="shared" si="7"/>
        <v>127</v>
      </c>
      <c r="AX13" s="100">
        <f t="shared" si="7"/>
        <v>110</v>
      </c>
      <c r="AY13" s="100">
        <f t="shared" si="7"/>
        <v>239</v>
      </c>
      <c r="AZ13" s="100">
        <f t="shared" si="7"/>
        <v>130</v>
      </c>
      <c r="BA13" s="100">
        <f t="shared" si="7"/>
        <v>127</v>
      </c>
      <c r="BB13" s="100">
        <f t="shared" si="7"/>
        <v>184</v>
      </c>
      <c r="BC13" s="100">
        <f t="shared" si="7"/>
        <v>138</v>
      </c>
      <c r="BD13" s="100">
        <f t="shared" si="7"/>
        <v>104</v>
      </c>
      <c r="BE13" s="100">
        <f t="shared" si="7"/>
        <v>213</v>
      </c>
      <c r="BF13" s="100">
        <f t="shared" si="7"/>
        <v>96</v>
      </c>
      <c r="BG13" s="100">
        <f t="shared" si="7"/>
        <v>103</v>
      </c>
      <c r="BH13" s="100">
        <f t="shared" si="7"/>
        <v>273</v>
      </c>
      <c r="BI13" s="100">
        <f t="shared" si="7"/>
        <v>137</v>
      </c>
      <c r="BJ13" s="100">
        <f t="shared" si="7"/>
        <v>122</v>
      </c>
      <c r="BK13" s="100">
        <f t="shared" si="7"/>
        <v>0</v>
      </c>
      <c r="BL13" s="100">
        <f t="shared" si="7"/>
        <v>0</v>
      </c>
      <c r="BM13" s="100">
        <f t="shared" si="7"/>
        <v>0</v>
      </c>
      <c r="BN13" s="100">
        <f t="shared" si="7"/>
        <v>0</v>
      </c>
    </row>
    <row r="14" spans="1:66" ht="15" customHeight="1">
      <c r="A14" s="225"/>
      <c r="B14" s="225"/>
      <c r="C14" s="101" t="s">
        <v>82</v>
      </c>
      <c r="D14" s="102"/>
      <c r="E14" s="103"/>
      <c r="F14" s="104"/>
      <c r="G14" s="105"/>
      <c r="H14" s="94" t="s">
        <v>81</v>
      </c>
      <c r="I14" s="107">
        <v>54</v>
      </c>
      <c r="J14" s="106">
        <f t="shared" si="4"/>
        <v>54</v>
      </c>
      <c r="K14" s="97" t="s">
        <v>80</v>
      </c>
      <c r="L14" s="96">
        <f t="shared" si="5"/>
        <v>60</v>
      </c>
      <c r="M14" s="98" t="s">
        <v>79</v>
      </c>
      <c r="N14" s="108">
        <v>60</v>
      </c>
      <c r="O14" s="100">
        <f>'2_Métricas'!C153</f>
        <v>133</v>
      </c>
      <c r="P14" s="100">
        <f>'2_Métricas'!D153</f>
        <v>19</v>
      </c>
      <c r="Q14" s="100">
        <f>'2_Métricas'!E153</f>
        <v>16</v>
      </c>
      <c r="R14" s="100">
        <f>'2_Métricas'!F153</f>
        <v>45</v>
      </c>
      <c r="S14" s="100">
        <f>'2_Métricas'!G153</f>
        <v>56</v>
      </c>
      <c r="T14" s="100">
        <f>'2_Métricas'!H153</f>
        <v>25</v>
      </c>
      <c r="U14" s="100">
        <f>'2_Métricas'!I153</f>
        <v>106</v>
      </c>
      <c r="V14" s="100">
        <f>'2_Métricas'!J153</f>
        <v>18</v>
      </c>
      <c r="W14" s="100">
        <f>'2_Métricas'!K153</f>
        <v>29</v>
      </c>
      <c r="X14" s="100">
        <f>'2_Métricas'!L153</f>
        <v>190</v>
      </c>
      <c r="Y14" s="100">
        <f>'2_Métricas'!M153</f>
        <v>21</v>
      </c>
      <c r="Z14" s="100">
        <f>'2_Métricas'!N153</f>
        <v>33</v>
      </c>
      <c r="AA14" s="100">
        <f>'2_Métricas'!O153</f>
        <v>132</v>
      </c>
      <c r="AB14" s="100">
        <f>'2_Métricas'!P153</f>
        <v>17</v>
      </c>
      <c r="AC14" s="100">
        <f>'2_Métricas'!Q153</f>
        <v>37</v>
      </c>
      <c r="AD14" s="100">
        <f>'2_Métricas'!R153</f>
        <v>93</v>
      </c>
      <c r="AE14" s="100">
        <f>'2_Métricas'!S153</f>
        <v>24</v>
      </c>
      <c r="AF14" s="100">
        <f>'2_Métricas'!T153</f>
        <v>28</v>
      </c>
      <c r="AG14" s="100">
        <f>'2_Métricas'!U153</f>
        <v>93</v>
      </c>
      <c r="AH14" s="100">
        <f>'2_Métricas'!V153</f>
        <v>18</v>
      </c>
      <c r="AI14" s="100">
        <f>'2_Métricas'!W153</f>
        <v>32</v>
      </c>
      <c r="AJ14" s="100">
        <f>'2_Métricas'!X153</f>
        <v>139</v>
      </c>
      <c r="AK14" s="100">
        <f>'2_Métricas'!Y153</f>
        <v>14</v>
      </c>
      <c r="AL14" s="100">
        <f>'2_Métricas'!Z153</f>
        <v>24</v>
      </c>
      <c r="AM14" s="100">
        <f>'2_Métricas'!AA153</f>
        <v>84</v>
      </c>
      <c r="AN14" s="100">
        <f>'2_Métricas'!AB153</f>
        <v>18</v>
      </c>
      <c r="AO14" s="100">
        <f>'2_Métricas'!AC153</f>
        <v>18</v>
      </c>
      <c r="AP14" s="100">
        <f>'2_Métricas'!AD153</f>
        <v>108</v>
      </c>
      <c r="AQ14" s="100">
        <f>'2_Métricas'!AE153</f>
        <v>27</v>
      </c>
      <c r="AR14" s="100">
        <f>'2_Métricas'!AF153</f>
        <v>31</v>
      </c>
      <c r="AS14" s="100">
        <f>'2_Métricas'!AG153</f>
        <v>111</v>
      </c>
      <c r="AT14" s="100">
        <f>'2_Métricas'!AH153</f>
        <v>28</v>
      </c>
      <c r="AU14" s="100">
        <f>'2_Métricas'!AI153</f>
        <v>21</v>
      </c>
      <c r="AV14" s="100">
        <f>'2_Métricas'!AJ153</f>
        <v>122</v>
      </c>
      <c r="AW14" s="100">
        <f>'2_Métricas'!AK153</f>
        <v>13</v>
      </c>
      <c r="AX14" s="100">
        <f>'2_Métricas'!AL153</f>
        <v>22</v>
      </c>
      <c r="AY14" s="100">
        <f>'2_Métricas'!AM153</f>
        <v>119</v>
      </c>
      <c r="AZ14" s="100">
        <f>'2_Métricas'!AN153</f>
        <v>16</v>
      </c>
      <c r="BA14" s="100">
        <f>'2_Métricas'!AO153</f>
        <v>20</v>
      </c>
      <c r="BB14" s="100">
        <f>'2_Métricas'!AP153</f>
        <v>104</v>
      </c>
      <c r="BC14" s="100">
        <f>'2_Métricas'!AQ153</f>
        <v>26</v>
      </c>
      <c r="BD14" s="100">
        <f>'2_Métricas'!AR153</f>
        <v>16</v>
      </c>
      <c r="BE14" s="100">
        <f>'2_Métricas'!AS153</f>
        <v>108</v>
      </c>
      <c r="BF14" s="100">
        <f>'2_Métricas'!AT153</f>
        <v>15</v>
      </c>
      <c r="BG14" s="100">
        <f>'2_Métricas'!AU153</f>
        <v>10</v>
      </c>
      <c r="BH14" s="100">
        <f>'2_Métricas'!AV153</f>
        <v>175</v>
      </c>
      <c r="BI14" s="100">
        <f>'2_Métricas'!AW153</f>
        <v>20</v>
      </c>
      <c r="BJ14" s="100">
        <f>'2_Métricas'!AX153</f>
        <v>18</v>
      </c>
      <c r="BK14" s="100">
        <f>'2_Métricas'!AY153</f>
        <v>0</v>
      </c>
      <c r="BL14" s="100">
        <f>'2_Métricas'!AZ153</f>
        <v>0</v>
      </c>
      <c r="BM14" s="100">
        <f>'2_Métricas'!BA153</f>
        <v>0</v>
      </c>
      <c r="BN14" s="100">
        <f>'2_Métricas'!BB153</f>
        <v>0</v>
      </c>
    </row>
    <row r="15" spans="1:66" ht="15" customHeight="1">
      <c r="A15" s="225"/>
      <c r="B15" s="225"/>
      <c r="C15" s="101" t="s">
        <v>83</v>
      </c>
      <c r="D15" s="102"/>
      <c r="E15" s="103"/>
      <c r="F15" s="104"/>
      <c r="G15" s="105"/>
      <c r="H15" s="94" t="s">
        <v>81</v>
      </c>
      <c r="I15" s="107">
        <v>45</v>
      </c>
      <c r="J15" s="106">
        <f t="shared" si="4"/>
        <v>45</v>
      </c>
      <c r="K15" s="97" t="s">
        <v>80</v>
      </c>
      <c r="L15" s="96">
        <f t="shared" si="5"/>
        <v>49</v>
      </c>
      <c r="M15" s="98" t="s">
        <v>79</v>
      </c>
      <c r="N15" s="108">
        <v>49</v>
      </c>
      <c r="O15" s="100">
        <f>'2_Métricas'!C129</f>
        <v>52</v>
      </c>
      <c r="P15" s="100">
        <f>'2_Métricas'!D129</f>
        <v>36</v>
      </c>
      <c r="Q15" s="100">
        <f>'2_Métricas'!E129</f>
        <v>54</v>
      </c>
      <c r="R15" s="100">
        <f>'2_Métricas'!F129</f>
        <v>48</v>
      </c>
      <c r="S15" s="100">
        <f>'2_Métricas'!G129</f>
        <v>41</v>
      </c>
      <c r="T15" s="100">
        <f>'2_Métricas'!H129</f>
        <v>44</v>
      </c>
      <c r="U15" s="100">
        <f>'2_Métricas'!I129</f>
        <v>54</v>
      </c>
      <c r="V15" s="100">
        <f>'2_Métricas'!J129</f>
        <v>51</v>
      </c>
      <c r="W15" s="100">
        <f>'2_Métricas'!K129</f>
        <v>43</v>
      </c>
      <c r="X15" s="100">
        <f>'2_Métricas'!L129</f>
        <v>45</v>
      </c>
      <c r="Y15" s="100">
        <f>'2_Métricas'!M129</f>
        <v>31</v>
      </c>
      <c r="Z15" s="100">
        <f>'2_Métricas'!N129</f>
        <v>38</v>
      </c>
      <c r="AA15" s="100">
        <f>'2_Métricas'!O129</f>
        <v>35</v>
      </c>
      <c r="AB15" s="100">
        <f>'2_Métricas'!P129</f>
        <v>42</v>
      </c>
      <c r="AC15" s="100">
        <f>'2_Métricas'!Q129</f>
        <v>60</v>
      </c>
      <c r="AD15" s="100">
        <f>'2_Métricas'!R129</f>
        <v>30</v>
      </c>
      <c r="AE15" s="100">
        <f>'2_Métricas'!S129</f>
        <v>42</v>
      </c>
      <c r="AF15" s="100">
        <f>'2_Métricas'!T129</f>
        <v>47</v>
      </c>
      <c r="AG15" s="100">
        <f>'2_Métricas'!U129</f>
        <v>31</v>
      </c>
      <c r="AH15" s="100">
        <f>'2_Métricas'!V129</f>
        <v>74</v>
      </c>
      <c r="AI15" s="100">
        <f>'2_Métricas'!W129</f>
        <v>27</v>
      </c>
      <c r="AJ15" s="100">
        <f>'2_Métricas'!X129</f>
        <v>63</v>
      </c>
      <c r="AK15" s="100">
        <f>'2_Métricas'!Y129</f>
        <v>39</v>
      </c>
      <c r="AL15" s="100">
        <f>'2_Métricas'!Z129</f>
        <v>35</v>
      </c>
      <c r="AM15" s="100">
        <f>'2_Métricas'!AA129</f>
        <v>44</v>
      </c>
      <c r="AN15" s="100">
        <f>'2_Métricas'!AB129</f>
        <v>44</v>
      </c>
      <c r="AO15" s="100">
        <f>'2_Métricas'!AC129</f>
        <v>45</v>
      </c>
      <c r="AP15" s="100">
        <f>'2_Métricas'!AD129</f>
        <v>25</v>
      </c>
      <c r="AQ15" s="100">
        <f>'2_Métricas'!AE129</f>
        <v>48</v>
      </c>
      <c r="AR15" s="100">
        <f>'2_Métricas'!AF129</f>
        <v>34</v>
      </c>
      <c r="AS15" s="100">
        <f>'2_Métricas'!AG129</f>
        <v>49</v>
      </c>
      <c r="AT15" s="100">
        <f>'2_Métricas'!AH129</f>
        <v>29</v>
      </c>
      <c r="AU15" s="100">
        <f>'2_Métricas'!AI129</f>
        <v>48</v>
      </c>
      <c r="AV15" s="100">
        <f>'2_Métricas'!AJ129</f>
        <v>49</v>
      </c>
      <c r="AW15" s="100">
        <f>'2_Métricas'!AK129</f>
        <v>40</v>
      </c>
      <c r="AX15" s="100">
        <f>'2_Métricas'!AL129</f>
        <v>33</v>
      </c>
      <c r="AY15" s="100">
        <f>'2_Métricas'!AM129</f>
        <v>53</v>
      </c>
      <c r="AZ15" s="100">
        <f>'2_Métricas'!AN129</f>
        <v>44</v>
      </c>
      <c r="BA15" s="100">
        <f>'2_Métricas'!AO129</f>
        <v>37</v>
      </c>
      <c r="BB15" s="100">
        <f>'2_Métricas'!AP129</f>
        <v>21</v>
      </c>
      <c r="BC15" s="100">
        <f>'2_Métricas'!AQ129</f>
        <v>48</v>
      </c>
      <c r="BD15" s="100">
        <f>'2_Métricas'!AR129</f>
        <v>40</v>
      </c>
      <c r="BE15" s="100">
        <f>'2_Métricas'!AS129</f>
        <v>42</v>
      </c>
      <c r="BF15" s="100">
        <f>'2_Métricas'!AT129</f>
        <v>44</v>
      </c>
      <c r="BG15" s="100">
        <f>'2_Métricas'!AU129</f>
        <v>35</v>
      </c>
      <c r="BH15" s="100">
        <f>'2_Métricas'!AV129</f>
        <v>40</v>
      </c>
      <c r="BI15" s="100">
        <f>'2_Métricas'!AW129</f>
        <v>57</v>
      </c>
      <c r="BJ15" s="100">
        <f>'2_Métricas'!AX129</f>
        <v>51</v>
      </c>
      <c r="BK15" s="100">
        <f>'2_Métricas'!AY129</f>
        <v>0</v>
      </c>
      <c r="BL15" s="100">
        <f>'2_Métricas'!AZ129</f>
        <v>0</v>
      </c>
      <c r="BM15" s="100">
        <f>'2_Métricas'!BA129</f>
        <v>0</v>
      </c>
      <c r="BN15" s="100">
        <f>'2_Métricas'!BB129</f>
        <v>0</v>
      </c>
    </row>
    <row r="16" spans="1:66" ht="15" customHeight="1">
      <c r="A16" s="225"/>
      <c r="B16" s="225"/>
      <c r="C16" s="101" t="s">
        <v>84</v>
      </c>
      <c r="D16" s="102"/>
      <c r="E16" s="103"/>
      <c r="F16" s="104"/>
      <c r="G16" s="105"/>
      <c r="H16" s="94" t="s">
        <v>81</v>
      </c>
      <c r="I16" s="107">
        <v>15</v>
      </c>
      <c r="J16" s="106">
        <f t="shared" si="4"/>
        <v>15</v>
      </c>
      <c r="K16" s="97" t="s">
        <v>80</v>
      </c>
      <c r="L16" s="96">
        <f t="shared" si="5"/>
        <v>17</v>
      </c>
      <c r="M16" s="98" t="s">
        <v>79</v>
      </c>
      <c r="N16" s="108">
        <v>17</v>
      </c>
      <c r="O16" s="100">
        <f>'2_Métricas'!C106</f>
        <v>18</v>
      </c>
      <c r="P16" s="100">
        <f>'2_Métricas'!D106</f>
        <v>15</v>
      </c>
      <c r="Q16" s="100">
        <f>'2_Métricas'!E106</f>
        <v>16</v>
      </c>
      <c r="R16" s="100">
        <f>'2_Métricas'!F106</f>
        <v>10</v>
      </c>
      <c r="S16" s="100">
        <f>'2_Métricas'!G106</f>
        <v>11</v>
      </c>
      <c r="T16" s="100">
        <f>'2_Métricas'!H106</f>
        <v>22</v>
      </c>
      <c r="U16" s="100">
        <f>'2_Métricas'!I106</f>
        <v>26</v>
      </c>
      <c r="V16" s="100">
        <f>'2_Métricas'!J106</f>
        <v>13</v>
      </c>
      <c r="W16" s="100">
        <f>'2_Métricas'!K106</f>
        <v>12</v>
      </c>
      <c r="X16" s="100">
        <f>'2_Métricas'!L106</f>
        <v>14</v>
      </c>
      <c r="Y16" s="100">
        <f>'2_Métricas'!M106</f>
        <v>17</v>
      </c>
      <c r="Z16" s="100">
        <f>'2_Métricas'!N106</f>
        <v>20</v>
      </c>
      <c r="AA16" s="100">
        <f>'2_Métricas'!O106</f>
        <v>15</v>
      </c>
      <c r="AB16" s="100">
        <f>'2_Métricas'!P106</f>
        <v>24</v>
      </c>
      <c r="AC16" s="100">
        <f>'2_Métricas'!Q106</f>
        <v>14</v>
      </c>
      <c r="AD16" s="100">
        <f>'2_Métricas'!R106</f>
        <v>12</v>
      </c>
      <c r="AE16" s="100">
        <f>'2_Métricas'!S106</f>
        <v>14</v>
      </c>
      <c r="AF16" s="100">
        <f>'2_Métricas'!T106</f>
        <v>19</v>
      </c>
      <c r="AG16" s="100">
        <f>'2_Métricas'!U106</f>
        <v>13</v>
      </c>
      <c r="AH16" s="100">
        <f>'2_Métricas'!V106</f>
        <v>18</v>
      </c>
      <c r="AI16" s="100">
        <f>'2_Métricas'!W106</f>
        <v>17</v>
      </c>
      <c r="AJ16" s="100">
        <f>'2_Métricas'!X106</f>
        <v>12</v>
      </c>
      <c r="AK16" s="100">
        <f>'2_Métricas'!Y106</f>
        <v>15</v>
      </c>
      <c r="AL16" s="100">
        <f>'2_Métricas'!Z106</f>
        <v>18</v>
      </c>
      <c r="AM16" s="100">
        <f>'2_Métricas'!AA106</f>
        <v>5</v>
      </c>
      <c r="AN16" s="100">
        <f>'2_Métricas'!AB106</f>
        <v>15</v>
      </c>
      <c r="AO16" s="100">
        <f>'2_Métricas'!AC106</f>
        <v>13</v>
      </c>
      <c r="AP16" s="100">
        <f>'2_Métricas'!AD106</f>
        <v>15</v>
      </c>
      <c r="AQ16" s="100">
        <f>'2_Métricas'!AE106</f>
        <v>11</v>
      </c>
      <c r="AR16" s="100">
        <f>'2_Métricas'!AF106</f>
        <v>16</v>
      </c>
      <c r="AS16" s="100">
        <f>'2_Métricas'!AG106</f>
        <v>13</v>
      </c>
      <c r="AT16" s="100">
        <f>'2_Métricas'!AH106</f>
        <v>10</v>
      </c>
      <c r="AU16" s="100">
        <f>'2_Métricas'!AI106</f>
        <v>21</v>
      </c>
      <c r="AV16" s="100">
        <f>'2_Métricas'!AJ106</f>
        <v>8</v>
      </c>
      <c r="AW16" s="100">
        <f>'2_Métricas'!AK106</f>
        <v>12</v>
      </c>
      <c r="AX16" s="100">
        <f>'2_Métricas'!AL106</f>
        <v>15</v>
      </c>
      <c r="AY16" s="100">
        <f>'2_Métricas'!AM106</f>
        <v>14</v>
      </c>
      <c r="AZ16" s="100">
        <f>'2_Métricas'!AN106</f>
        <v>17</v>
      </c>
      <c r="BA16" s="100">
        <f>'2_Métricas'!AO106</f>
        <v>13</v>
      </c>
      <c r="BB16" s="100">
        <f>'2_Métricas'!AP106</f>
        <v>12</v>
      </c>
      <c r="BC16" s="100">
        <f>'2_Métricas'!AQ106</f>
        <v>16</v>
      </c>
      <c r="BD16" s="100">
        <f>'2_Métricas'!AR106</f>
        <v>16</v>
      </c>
      <c r="BE16" s="100">
        <f>'2_Métricas'!AS106</f>
        <v>11</v>
      </c>
      <c r="BF16" s="100">
        <f>'2_Métricas'!AT106</f>
        <v>8</v>
      </c>
      <c r="BG16" s="100">
        <f>'2_Métricas'!AU106</f>
        <v>7</v>
      </c>
      <c r="BH16" s="100">
        <f>'2_Métricas'!AV106</f>
        <v>19</v>
      </c>
      <c r="BI16" s="100">
        <f>'2_Métricas'!AW106</f>
        <v>14</v>
      </c>
      <c r="BJ16" s="100">
        <f>'2_Métricas'!AX106</f>
        <v>6</v>
      </c>
      <c r="BK16" s="100">
        <f>'2_Métricas'!AY106</f>
        <v>0</v>
      </c>
      <c r="BL16" s="100">
        <f>'2_Métricas'!AZ106</f>
        <v>0</v>
      </c>
      <c r="BM16" s="100">
        <f>'2_Métricas'!BA106</f>
        <v>0</v>
      </c>
      <c r="BN16" s="100">
        <f>'2_Métricas'!BB106</f>
        <v>0</v>
      </c>
    </row>
    <row r="17" spans="1:66" ht="15" customHeight="1">
      <c r="A17" s="225"/>
      <c r="B17" s="225"/>
      <c r="C17" s="101" t="s">
        <v>85</v>
      </c>
      <c r="D17" s="102"/>
      <c r="E17" s="103"/>
      <c r="F17" s="104"/>
      <c r="G17" s="105"/>
      <c r="H17" s="94" t="s">
        <v>81</v>
      </c>
      <c r="I17" s="107">
        <v>27</v>
      </c>
      <c r="J17" s="106">
        <f t="shared" si="4"/>
        <v>27</v>
      </c>
      <c r="K17" s="97" t="s">
        <v>80</v>
      </c>
      <c r="L17" s="96">
        <f t="shared" si="5"/>
        <v>29</v>
      </c>
      <c r="M17" s="98" t="s">
        <v>79</v>
      </c>
      <c r="N17" s="108">
        <v>29</v>
      </c>
      <c r="O17" s="100">
        <f>'2_Métricas'!C34</f>
        <v>25</v>
      </c>
      <c r="P17" s="100">
        <f>'2_Métricas'!D34</f>
        <v>37</v>
      </c>
      <c r="Q17" s="100">
        <f>'2_Métricas'!E34</f>
        <v>20</v>
      </c>
      <c r="R17" s="100">
        <f>'2_Métricas'!F34</f>
        <v>28</v>
      </c>
      <c r="S17" s="100">
        <f>'2_Métricas'!G34</f>
        <v>17</v>
      </c>
      <c r="T17" s="100">
        <f>'2_Métricas'!H34</f>
        <v>22</v>
      </c>
      <c r="U17" s="100">
        <f>'2_Métricas'!I34</f>
        <v>27</v>
      </c>
      <c r="V17" s="100">
        <f>'2_Métricas'!J34</f>
        <v>26</v>
      </c>
      <c r="W17" s="100">
        <f>'2_Métricas'!K34</f>
        <v>28</v>
      </c>
      <c r="X17" s="100">
        <f>'2_Métricas'!L34</f>
        <v>33</v>
      </c>
      <c r="Y17" s="100">
        <f>'2_Métricas'!M34</f>
        <v>20</v>
      </c>
      <c r="Z17" s="100">
        <f>'2_Métricas'!N34</f>
        <v>29</v>
      </c>
      <c r="AA17" s="100">
        <f>'2_Métricas'!O34</f>
        <v>17</v>
      </c>
      <c r="AB17" s="100">
        <f>'2_Métricas'!P34</f>
        <v>22</v>
      </c>
      <c r="AC17" s="100">
        <f>'2_Métricas'!Q34</f>
        <v>16</v>
      </c>
      <c r="AD17" s="100">
        <f>'2_Métricas'!R34</f>
        <v>18</v>
      </c>
      <c r="AE17" s="100">
        <f>'2_Métricas'!S34</f>
        <v>25</v>
      </c>
      <c r="AF17" s="100">
        <f>'2_Métricas'!T34</f>
        <v>25</v>
      </c>
      <c r="AG17" s="100">
        <f>'2_Métricas'!U34</f>
        <v>27</v>
      </c>
      <c r="AH17" s="100">
        <f>'2_Métricas'!V34</f>
        <v>27</v>
      </c>
      <c r="AI17" s="100">
        <f>'2_Métricas'!W34</f>
        <v>28</v>
      </c>
      <c r="AJ17" s="100">
        <f>'2_Métricas'!X34</f>
        <v>17</v>
      </c>
      <c r="AK17" s="100">
        <f>'2_Métricas'!Y34</f>
        <v>15</v>
      </c>
      <c r="AL17" s="100">
        <f>'2_Métricas'!Z34</f>
        <v>26</v>
      </c>
      <c r="AM17" s="100">
        <f>'2_Métricas'!AA34</f>
        <v>35</v>
      </c>
      <c r="AN17" s="100">
        <f>'2_Métricas'!AB34</f>
        <v>22</v>
      </c>
      <c r="AO17" s="100">
        <f>'2_Métricas'!AC34</f>
        <v>13</v>
      </c>
      <c r="AP17" s="100">
        <f>'2_Métricas'!AD34</f>
        <v>21</v>
      </c>
      <c r="AQ17" s="100">
        <f>'2_Métricas'!AE34</f>
        <v>35</v>
      </c>
      <c r="AR17" s="100">
        <f>'2_Métricas'!AF34</f>
        <v>20</v>
      </c>
      <c r="AS17" s="100">
        <f>'2_Métricas'!AG34</f>
        <v>22</v>
      </c>
      <c r="AT17" s="100">
        <f>'2_Métricas'!AH34</f>
        <v>30</v>
      </c>
      <c r="AU17" s="100">
        <f>'2_Métricas'!AI34</f>
        <v>26</v>
      </c>
      <c r="AV17" s="100">
        <f>'2_Métricas'!AJ34</f>
        <v>18</v>
      </c>
      <c r="AW17" s="100">
        <f>'2_Métricas'!AK34</f>
        <v>32</v>
      </c>
      <c r="AX17" s="100">
        <f>'2_Métricas'!AL34</f>
        <v>26</v>
      </c>
      <c r="AY17" s="100">
        <f>'2_Métricas'!AM34</f>
        <v>46</v>
      </c>
      <c r="AZ17" s="100">
        <f>'2_Métricas'!AN34</f>
        <v>44</v>
      </c>
      <c r="BA17" s="100">
        <f>'2_Métricas'!AO34</f>
        <v>43</v>
      </c>
      <c r="BB17" s="100">
        <f>'2_Métricas'!AP34</f>
        <v>33</v>
      </c>
      <c r="BC17" s="100">
        <f>'2_Métricas'!AQ34</f>
        <v>30</v>
      </c>
      <c r="BD17" s="100">
        <f>'2_Métricas'!AR34</f>
        <v>28</v>
      </c>
      <c r="BE17" s="100">
        <f>'2_Métricas'!AS34</f>
        <v>49</v>
      </c>
      <c r="BF17" s="100">
        <f>'2_Métricas'!AT34</f>
        <v>21</v>
      </c>
      <c r="BG17" s="100">
        <f>'2_Métricas'!AU34</f>
        <v>40</v>
      </c>
      <c r="BH17" s="100">
        <f>'2_Métricas'!AV34</f>
        <v>36</v>
      </c>
      <c r="BI17" s="100">
        <f>'2_Métricas'!AW34</f>
        <v>41</v>
      </c>
      <c r="BJ17" s="100">
        <f>'2_Métricas'!AX34</f>
        <v>37</v>
      </c>
      <c r="BK17" s="100">
        <f>'2_Métricas'!AY34</f>
        <v>0</v>
      </c>
      <c r="BL17" s="100">
        <f>'2_Métricas'!AZ34</f>
        <v>0</v>
      </c>
      <c r="BM17" s="100">
        <f>'2_Métricas'!BA34</f>
        <v>0</v>
      </c>
      <c r="BN17" s="100">
        <f>'2_Métricas'!BB34</f>
        <v>0</v>
      </c>
    </row>
    <row r="18" spans="1:66" ht="15" hidden="1" customHeight="1">
      <c r="A18" s="225"/>
      <c r="B18" s="225"/>
      <c r="C18" s="101" t="s">
        <v>86</v>
      </c>
      <c r="D18" s="102"/>
      <c r="E18" s="103"/>
      <c r="F18" s="104"/>
      <c r="G18" s="105"/>
      <c r="H18" s="94" t="s">
        <v>81</v>
      </c>
      <c r="I18" s="107"/>
      <c r="J18" s="106">
        <f t="shared" si="4"/>
        <v>0</v>
      </c>
      <c r="K18" s="97" t="s">
        <v>80</v>
      </c>
      <c r="L18" s="96">
        <f t="shared" si="5"/>
        <v>0</v>
      </c>
      <c r="M18" s="98" t="s">
        <v>79</v>
      </c>
      <c r="N18" s="108"/>
      <c r="O18" s="100">
        <f>'2_Métricas'!C82</f>
        <v>21</v>
      </c>
      <c r="P18" s="100">
        <f>'2_Métricas'!D82</f>
        <v>6</v>
      </c>
      <c r="Q18" s="100">
        <f>'2_Métricas'!E82</f>
        <v>1</v>
      </c>
      <c r="R18" s="100">
        <f>'2_Métricas'!F82</f>
        <v>4</v>
      </c>
      <c r="S18" s="100">
        <f>'2_Métricas'!G82</f>
        <v>7</v>
      </c>
      <c r="T18" s="100">
        <f>'2_Métricas'!H82</f>
        <v>5</v>
      </c>
      <c r="U18" s="100">
        <f>'2_Métricas'!I82</f>
        <v>4</v>
      </c>
      <c r="V18" s="100">
        <f>'2_Métricas'!J82</f>
        <v>14</v>
      </c>
      <c r="W18" s="100">
        <f>'2_Métricas'!K82</f>
        <v>1</v>
      </c>
      <c r="X18" s="100">
        <f>'2_Métricas'!L82</f>
        <v>3</v>
      </c>
      <c r="Y18" s="100">
        <f>'2_Métricas'!M82</f>
        <v>15</v>
      </c>
      <c r="Z18" s="100">
        <f>'2_Métricas'!N82</f>
        <v>6</v>
      </c>
      <c r="AA18" s="100">
        <f>'2_Métricas'!O82</f>
        <v>14</v>
      </c>
      <c r="AB18" s="100">
        <f>'2_Métricas'!P82</f>
        <v>2</v>
      </c>
      <c r="AC18" s="100">
        <f>'2_Métricas'!Q82</f>
        <v>4</v>
      </c>
      <c r="AD18" s="100">
        <f>'2_Métricas'!R82</f>
        <v>4</v>
      </c>
      <c r="AE18" s="100">
        <f>'2_Métricas'!S82</f>
        <v>5</v>
      </c>
      <c r="AF18" s="100">
        <f>'2_Métricas'!T82</f>
        <v>4</v>
      </c>
      <c r="AG18" s="100">
        <f>'2_Métricas'!U82</f>
        <v>3</v>
      </c>
      <c r="AH18" s="100">
        <f>'2_Métricas'!V82</f>
        <v>7</v>
      </c>
      <c r="AI18" s="100">
        <f>'2_Métricas'!W82</f>
        <v>5</v>
      </c>
      <c r="AJ18" s="100">
        <f>'2_Métricas'!X82</f>
        <v>14</v>
      </c>
      <c r="AK18" s="100">
        <f>'2_Métricas'!Y82</f>
        <v>7</v>
      </c>
      <c r="AL18" s="100">
        <f>'2_Métricas'!Z82</f>
        <v>3</v>
      </c>
      <c r="AM18" s="100">
        <f>'2_Métricas'!AA82</f>
        <v>35</v>
      </c>
      <c r="AN18" s="100">
        <f>'2_Métricas'!AB82</f>
        <v>0</v>
      </c>
      <c r="AO18" s="100">
        <f>'2_Métricas'!AC82</f>
        <v>0</v>
      </c>
      <c r="AP18" s="100">
        <f>'2_Métricas'!AD82</f>
        <v>0</v>
      </c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</row>
    <row r="19" spans="1:66" ht="15" customHeight="1">
      <c r="A19" s="225"/>
      <c r="B19" s="225"/>
      <c r="C19" s="101" t="s">
        <v>87</v>
      </c>
      <c r="D19" s="102"/>
      <c r="E19" s="103"/>
      <c r="F19" s="104"/>
      <c r="G19" s="105"/>
      <c r="H19" s="94" t="s">
        <v>81</v>
      </c>
      <c r="I19" s="107">
        <v>8</v>
      </c>
      <c r="J19" s="106">
        <f t="shared" si="4"/>
        <v>8</v>
      </c>
      <c r="K19" s="97" t="s">
        <v>80</v>
      </c>
      <c r="L19" s="96">
        <f t="shared" si="5"/>
        <v>8</v>
      </c>
      <c r="M19" s="98" t="s">
        <v>79</v>
      </c>
      <c r="N19" s="108">
        <v>8</v>
      </c>
      <c r="O19" s="100">
        <f>'2_Métricas'!C58</f>
        <v>7</v>
      </c>
      <c r="P19" s="100">
        <f>'2_Métricas'!D58</f>
        <v>8</v>
      </c>
      <c r="Q19" s="100">
        <f>'2_Métricas'!E58</f>
        <v>5</v>
      </c>
      <c r="R19" s="100">
        <f>'2_Métricas'!F58</f>
        <v>7</v>
      </c>
      <c r="S19" s="100">
        <f>'2_Métricas'!G58</f>
        <v>6</v>
      </c>
      <c r="T19" s="100">
        <f>'2_Métricas'!H58</f>
        <v>6</v>
      </c>
      <c r="U19" s="100">
        <f>'2_Métricas'!I58</f>
        <v>9</v>
      </c>
      <c r="V19" s="100">
        <f>'2_Métricas'!J58</f>
        <v>5</v>
      </c>
      <c r="W19" s="100">
        <f>'2_Métricas'!K58</f>
        <v>8</v>
      </c>
      <c r="X19" s="100">
        <f>'2_Métricas'!L58</f>
        <v>5</v>
      </c>
      <c r="Y19" s="100">
        <f>'2_Métricas'!M58</f>
        <v>4</v>
      </c>
      <c r="Z19" s="100">
        <f>'2_Métricas'!N58</f>
        <v>13</v>
      </c>
      <c r="AA19" s="100">
        <f>'2_Métricas'!O58</f>
        <v>19</v>
      </c>
      <c r="AB19" s="100">
        <f>'2_Métricas'!P58</f>
        <v>10</v>
      </c>
      <c r="AC19" s="100">
        <f>'2_Métricas'!Q58</f>
        <v>7</v>
      </c>
      <c r="AD19" s="100">
        <f>'2_Métricas'!R58</f>
        <v>7</v>
      </c>
      <c r="AE19" s="100">
        <f>'2_Métricas'!S58</f>
        <v>4</v>
      </c>
      <c r="AF19" s="100">
        <f>'2_Métricas'!T58</f>
        <v>1</v>
      </c>
      <c r="AG19" s="100">
        <f>'2_Métricas'!U58</f>
        <v>2</v>
      </c>
      <c r="AH19" s="100">
        <f>'2_Métricas'!V58</f>
        <v>4</v>
      </c>
      <c r="AI19" s="100">
        <f>'2_Métricas'!W58</f>
        <v>5</v>
      </c>
      <c r="AJ19" s="100">
        <f>'2_Métricas'!X58</f>
        <v>14</v>
      </c>
      <c r="AK19" s="100">
        <f>'2_Métricas'!Y58</f>
        <v>6</v>
      </c>
      <c r="AL19" s="100">
        <f>'2_Métricas'!Z58</f>
        <v>7</v>
      </c>
      <c r="AM19" s="100">
        <f>'2_Métricas'!AA58</f>
        <v>8</v>
      </c>
      <c r="AN19" s="100">
        <f>'2_Métricas'!AB58</f>
        <v>16</v>
      </c>
      <c r="AO19" s="100">
        <f>'2_Métricas'!AC58</f>
        <v>11</v>
      </c>
      <c r="AP19" s="100">
        <f>'2_Métricas'!AD58</f>
        <v>3</v>
      </c>
      <c r="AQ19" s="100">
        <f>'2_Métricas'!AE58</f>
        <v>12</v>
      </c>
      <c r="AR19" s="100">
        <f>'2_Métricas'!AF58</f>
        <v>18</v>
      </c>
      <c r="AS19" s="100">
        <f>'2_Métricas'!AG58</f>
        <v>35</v>
      </c>
      <c r="AT19" s="100">
        <f>'2_Métricas'!AH58</f>
        <v>16</v>
      </c>
      <c r="AU19" s="100">
        <f>'2_Métricas'!AI58</f>
        <v>12</v>
      </c>
      <c r="AV19" s="100">
        <f>'2_Métricas'!AJ58</f>
        <v>3</v>
      </c>
      <c r="AW19" s="100">
        <f>'2_Métricas'!AK58</f>
        <v>30</v>
      </c>
      <c r="AX19" s="100">
        <f>'2_Métricas'!AL58</f>
        <v>14</v>
      </c>
      <c r="AY19" s="100">
        <f>'2_Métricas'!AM58</f>
        <v>7</v>
      </c>
      <c r="AZ19" s="100">
        <f>'2_Métricas'!AN58</f>
        <v>9</v>
      </c>
      <c r="BA19" s="100">
        <f>'2_Métricas'!AO58</f>
        <v>14</v>
      </c>
      <c r="BB19" s="100">
        <f>'2_Métricas'!AP58</f>
        <v>14</v>
      </c>
      <c r="BC19" s="100">
        <f>'2_Métricas'!AQ58</f>
        <v>18</v>
      </c>
      <c r="BD19" s="100">
        <f>'2_Métricas'!AR58</f>
        <v>4</v>
      </c>
      <c r="BE19" s="100">
        <f>'2_Métricas'!AS58</f>
        <v>3</v>
      </c>
      <c r="BF19" s="100">
        <f>'2_Métricas'!AT58</f>
        <v>8</v>
      </c>
      <c r="BG19" s="100">
        <f>'2_Métricas'!AU58</f>
        <v>11</v>
      </c>
      <c r="BH19" s="100">
        <f>'2_Métricas'!AV58</f>
        <v>3</v>
      </c>
      <c r="BI19" s="100">
        <f>'2_Métricas'!AW58</f>
        <v>5</v>
      </c>
      <c r="BJ19" s="100">
        <f>'2_Métricas'!AX58</f>
        <v>10</v>
      </c>
      <c r="BK19" s="100">
        <f>'2_Métricas'!AY58</f>
        <v>0</v>
      </c>
      <c r="BL19" s="100">
        <f>'2_Métricas'!AZ58</f>
        <v>0</v>
      </c>
      <c r="BM19" s="100">
        <f>'2_Métricas'!BA58</f>
        <v>0</v>
      </c>
      <c r="BN19" s="100">
        <f>'2_Métricas'!BB58</f>
        <v>0</v>
      </c>
    </row>
    <row r="20" spans="1:66" s="119" customFormat="1" ht="25.5" customHeight="1">
      <c r="A20" s="225"/>
      <c r="B20" s="225">
        <v>3</v>
      </c>
      <c r="C20" s="109" t="s">
        <v>90</v>
      </c>
      <c r="D20" s="110" t="s">
        <v>91</v>
      </c>
      <c r="E20" s="111" t="s">
        <v>76</v>
      </c>
      <c r="F20" s="111" t="s">
        <v>77</v>
      </c>
      <c r="G20" s="112" t="s">
        <v>78</v>
      </c>
      <c r="H20" s="113" t="s">
        <v>79</v>
      </c>
      <c r="I20" s="114">
        <f>I21+I24+I25+I28+I34</f>
        <v>1539</v>
      </c>
      <c r="J20" s="115">
        <f t="shared" ref="J20:J36" si="8">N20</f>
        <v>1466</v>
      </c>
      <c r="K20" s="115" t="s">
        <v>80</v>
      </c>
      <c r="L20" s="115">
        <f t="shared" ref="L20:L36" si="9">I20</f>
        <v>1539</v>
      </c>
      <c r="M20" s="116" t="s">
        <v>81</v>
      </c>
      <c r="N20" s="117">
        <f>N21+N24+N25+N28+N34</f>
        <v>1466</v>
      </c>
      <c r="O20" s="118">
        <f t="shared" ref="O20:AP20" si="10">O21+O24+O25+O28+O31+O34</f>
        <v>2506</v>
      </c>
      <c r="P20" s="118">
        <f t="shared" si="10"/>
        <v>2629</v>
      </c>
      <c r="Q20" s="118">
        <f t="shared" si="10"/>
        <v>2673</v>
      </c>
      <c r="R20" s="118">
        <f t="shared" si="10"/>
        <v>1461</v>
      </c>
      <c r="S20" s="118">
        <f t="shared" si="10"/>
        <v>1484</v>
      </c>
      <c r="T20" s="118">
        <f t="shared" si="10"/>
        <v>1555</v>
      </c>
      <c r="U20" s="118">
        <f t="shared" si="10"/>
        <v>1520</v>
      </c>
      <c r="V20" s="118">
        <f t="shared" si="10"/>
        <v>1526</v>
      </c>
      <c r="W20" s="118">
        <f t="shared" si="10"/>
        <v>1591</v>
      </c>
      <c r="X20" s="118">
        <f t="shared" si="10"/>
        <v>1481</v>
      </c>
      <c r="Y20" s="118">
        <f t="shared" si="10"/>
        <v>1490</v>
      </c>
      <c r="Z20" s="118">
        <f t="shared" si="10"/>
        <v>1521</v>
      </c>
      <c r="AA20" s="118">
        <f t="shared" si="10"/>
        <v>1444</v>
      </c>
      <c r="AB20" s="118">
        <f t="shared" si="10"/>
        <v>1473</v>
      </c>
      <c r="AC20" s="118">
        <f t="shared" si="10"/>
        <v>1490</v>
      </c>
      <c r="AD20" s="118">
        <f t="shared" si="10"/>
        <v>1412</v>
      </c>
      <c r="AE20" s="118">
        <f t="shared" si="10"/>
        <v>1440</v>
      </c>
      <c r="AF20" s="118">
        <f t="shared" si="10"/>
        <v>1465</v>
      </c>
      <c r="AG20" s="118">
        <f t="shared" si="10"/>
        <v>1452</v>
      </c>
      <c r="AH20" s="118">
        <f t="shared" si="10"/>
        <v>1499</v>
      </c>
      <c r="AI20" s="118">
        <f t="shared" si="10"/>
        <v>1551</v>
      </c>
      <c r="AJ20" s="118">
        <f t="shared" si="10"/>
        <v>1456</v>
      </c>
      <c r="AK20" s="118">
        <f t="shared" si="10"/>
        <v>1504</v>
      </c>
      <c r="AL20" s="118">
        <f t="shared" si="10"/>
        <v>1548</v>
      </c>
      <c r="AM20" s="118">
        <f t="shared" si="10"/>
        <v>1466</v>
      </c>
      <c r="AN20" s="118">
        <f t="shared" si="10"/>
        <v>1500</v>
      </c>
      <c r="AO20" s="118">
        <f t="shared" si="10"/>
        <v>1541</v>
      </c>
      <c r="AP20" s="118">
        <f t="shared" si="10"/>
        <v>1466</v>
      </c>
      <c r="AQ20" s="118">
        <f t="shared" ref="AQ20:BN20" si="11">AQ21+AQ24+AQ25+AQ28+AQ34</f>
        <v>1544</v>
      </c>
      <c r="AR20" s="118">
        <f t="shared" si="11"/>
        <v>1623</v>
      </c>
      <c r="AS20" s="118">
        <f t="shared" si="11"/>
        <v>1586</v>
      </c>
      <c r="AT20" s="118">
        <f t="shared" si="11"/>
        <v>1679</v>
      </c>
      <c r="AU20" s="118">
        <f t="shared" si="11"/>
        <v>1750</v>
      </c>
      <c r="AV20" s="118">
        <f t="shared" si="11"/>
        <v>1679</v>
      </c>
      <c r="AW20" s="118">
        <f t="shared" si="11"/>
        <v>1695</v>
      </c>
      <c r="AX20" s="118">
        <f t="shared" si="11"/>
        <v>1727</v>
      </c>
      <c r="AY20" s="118">
        <f t="shared" si="11"/>
        <v>1641</v>
      </c>
      <c r="AZ20" s="118">
        <f t="shared" si="11"/>
        <v>1679</v>
      </c>
      <c r="BA20" s="118">
        <f t="shared" si="11"/>
        <v>1723</v>
      </c>
      <c r="BB20" s="118">
        <f t="shared" si="11"/>
        <v>1671</v>
      </c>
      <c r="BC20" s="118">
        <f t="shared" si="11"/>
        <v>1744</v>
      </c>
      <c r="BD20" s="118">
        <f t="shared" si="11"/>
        <v>1770</v>
      </c>
      <c r="BE20" s="118">
        <f t="shared" si="11"/>
        <v>1692</v>
      </c>
      <c r="BF20" s="118">
        <f t="shared" si="11"/>
        <v>1707</v>
      </c>
      <c r="BG20" s="118">
        <f t="shared" si="11"/>
        <v>1739</v>
      </c>
      <c r="BH20" s="118">
        <f t="shared" si="11"/>
        <v>1627</v>
      </c>
      <c r="BI20" s="118">
        <f t="shared" si="11"/>
        <v>1620</v>
      </c>
      <c r="BJ20" s="118">
        <f t="shared" si="11"/>
        <v>1644</v>
      </c>
      <c r="BK20" s="118">
        <f t="shared" si="11"/>
        <v>0</v>
      </c>
      <c r="BL20" s="118">
        <f t="shared" si="11"/>
        <v>0</v>
      </c>
      <c r="BM20" s="118">
        <f t="shared" si="11"/>
        <v>0</v>
      </c>
      <c r="BN20" s="118">
        <f t="shared" si="11"/>
        <v>0</v>
      </c>
    </row>
    <row r="21" spans="1:66" s="119" customFormat="1" ht="15" customHeight="1">
      <c r="A21" s="225"/>
      <c r="B21" s="225"/>
      <c r="C21" s="120" t="s">
        <v>82</v>
      </c>
      <c r="D21" s="121"/>
      <c r="E21" s="122"/>
      <c r="F21" s="122"/>
      <c r="G21" s="123"/>
      <c r="H21" s="113" t="s">
        <v>79</v>
      </c>
      <c r="I21" s="114">
        <v>1057</v>
      </c>
      <c r="J21" s="115">
        <f t="shared" si="8"/>
        <v>1007</v>
      </c>
      <c r="K21" s="115" t="s">
        <v>80</v>
      </c>
      <c r="L21" s="115">
        <f t="shared" si="9"/>
        <v>1057</v>
      </c>
      <c r="M21" s="116" t="s">
        <v>81</v>
      </c>
      <c r="N21" s="117">
        <v>1007</v>
      </c>
      <c r="O21" s="118">
        <f>'2_Métricas'!C154</f>
        <v>1766</v>
      </c>
      <c r="P21" s="118">
        <f>'2_Métricas'!D154</f>
        <v>1842</v>
      </c>
      <c r="Q21" s="118">
        <f>'2_Métricas'!E154</f>
        <v>1913</v>
      </c>
      <c r="R21" s="118">
        <f>'2_Métricas'!F154</f>
        <v>979</v>
      </c>
      <c r="S21" s="118">
        <f>'2_Métricas'!G154</f>
        <v>976</v>
      </c>
      <c r="T21" s="118">
        <f>'2_Métricas'!H154</f>
        <v>1018</v>
      </c>
      <c r="U21" s="118">
        <f>'2_Métricas'!I154</f>
        <v>983</v>
      </c>
      <c r="V21" s="118">
        <f>'2_Métricas'!J154</f>
        <v>1009</v>
      </c>
      <c r="W21" s="118">
        <f>'2_Métricas'!K154</f>
        <v>1061</v>
      </c>
      <c r="X21" s="118">
        <f>'2_Métricas'!L154</f>
        <v>968</v>
      </c>
      <c r="Y21" s="118">
        <f>'2_Métricas'!M154</f>
        <v>985</v>
      </c>
      <c r="Z21" s="118">
        <f>'2_Métricas'!N154</f>
        <v>1025</v>
      </c>
      <c r="AA21" s="118">
        <f>'2_Métricas'!O154</f>
        <v>941</v>
      </c>
      <c r="AB21" s="118">
        <f>'2_Métricas'!P154</f>
        <v>972</v>
      </c>
      <c r="AC21" s="118">
        <f>'2_Métricas'!Q154</f>
        <v>994</v>
      </c>
      <c r="AD21" s="118">
        <f>'2_Métricas'!R154</f>
        <v>939</v>
      </c>
      <c r="AE21" s="118">
        <f>'2_Métricas'!S154</f>
        <v>968</v>
      </c>
      <c r="AF21" s="118">
        <f>'2_Métricas'!T154</f>
        <v>1017</v>
      </c>
      <c r="AG21" s="118">
        <f>'2_Métricas'!U154</f>
        <v>984</v>
      </c>
      <c r="AH21" s="118">
        <f>'2_Métricas'!V154</f>
        <v>1040</v>
      </c>
      <c r="AI21" s="118">
        <f>'2_Métricas'!W154</f>
        <v>1053</v>
      </c>
      <c r="AJ21" s="118">
        <f>'2_Métricas'!X154</f>
        <v>970</v>
      </c>
      <c r="AK21" s="118">
        <f>'2_Métricas'!Y154</f>
        <v>1014</v>
      </c>
      <c r="AL21" s="118">
        <f>'2_Métricas'!Z154</f>
        <v>1052</v>
      </c>
      <c r="AM21" s="118">
        <f>'2_Métricas'!AA154</f>
        <v>1007</v>
      </c>
      <c r="AN21" s="118">
        <f>'2_Métricas'!AB154</f>
        <v>1046</v>
      </c>
      <c r="AO21" s="118">
        <f>'2_Métricas'!AC154</f>
        <v>1077</v>
      </c>
      <c r="AP21" s="118">
        <f>'2_Métricas'!AD154</f>
        <v>1007</v>
      </c>
      <c r="AQ21" s="118">
        <f>'2_Métricas'!AE154</f>
        <v>1066</v>
      </c>
      <c r="AR21" s="118">
        <f>'2_Métricas'!AF154</f>
        <v>1112</v>
      </c>
      <c r="AS21" s="118">
        <f>'2_Métricas'!AG154</f>
        <v>1060</v>
      </c>
      <c r="AT21" s="118">
        <f>'2_Métricas'!AH154</f>
        <v>1099</v>
      </c>
      <c r="AU21" s="118">
        <f>'2_Métricas'!AI154</f>
        <v>1161</v>
      </c>
      <c r="AV21" s="118">
        <f>'2_Métricas'!AJ154</f>
        <v>1096</v>
      </c>
      <c r="AW21" s="118">
        <f>'2_Métricas'!AK154</f>
        <v>1126</v>
      </c>
      <c r="AX21" s="118">
        <f>'2_Métricas'!AL154</f>
        <v>1166</v>
      </c>
      <c r="AY21" s="118">
        <f>'2_Métricas'!AM154</f>
        <v>1102</v>
      </c>
      <c r="AZ21" s="118">
        <f>'2_Métricas'!AN154</f>
        <v>1130</v>
      </c>
      <c r="BA21" s="118">
        <f>'2_Métricas'!AO154</f>
        <v>1170</v>
      </c>
      <c r="BB21" s="118">
        <f>'2_Métricas'!AP154</f>
        <v>1109</v>
      </c>
      <c r="BC21" s="118">
        <f>'2_Métricas'!AQ154</f>
        <v>1165</v>
      </c>
      <c r="BD21" s="118">
        <f>'2_Métricas'!AR154</f>
        <v>1207</v>
      </c>
      <c r="BE21" s="118">
        <f>'2_Métricas'!AS154</f>
        <v>1150</v>
      </c>
      <c r="BF21" s="118">
        <f>'2_Métricas'!AT154</f>
        <v>1166</v>
      </c>
      <c r="BG21" s="118">
        <f>'2_Métricas'!AU154</f>
        <v>1193</v>
      </c>
      <c r="BH21" s="118">
        <f>'2_Métricas'!AV154</f>
        <v>1064</v>
      </c>
      <c r="BI21" s="118">
        <f>'2_Métricas'!AW154</f>
        <v>1076</v>
      </c>
      <c r="BJ21" s="118">
        <f>'2_Métricas'!AX154</f>
        <v>1109</v>
      </c>
      <c r="BK21" s="118">
        <f>'2_Métricas'!AY154</f>
        <v>0</v>
      </c>
      <c r="BL21" s="118">
        <f>'2_Métricas'!AZ154</f>
        <v>0</v>
      </c>
      <c r="BM21" s="118">
        <f>'2_Métricas'!BA154</f>
        <v>0</v>
      </c>
      <c r="BN21" s="118">
        <f>'2_Métricas'!BB154</f>
        <v>0</v>
      </c>
    </row>
    <row r="22" spans="1:66" s="119" customFormat="1" ht="15" hidden="1" customHeight="1">
      <c r="A22" s="225"/>
      <c r="B22" s="225"/>
      <c r="C22" s="124" t="s">
        <v>92</v>
      </c>
      <c r="D22" s="125"/>
      <c r="E22" s="126"/>
      <c r="F22" s="126"/>
      <c r="G22" s="127"/>
      <c r="H22" s="113"/>
      <c r="I22" s="114"/>
      <c r="J22" s="115">
        <f t="shared" si="8"/>
        <v>0</v>
      </c>
      <c r="K22" s="115" t="s">
        <v>80</v>
      </c>
      <c r="L22" s="115">
        <f t="shared" si="9"/>
        <v>0</v>
      </c>
      <c r="M22" s="116"/>
      <c r="N22" s="117"/>
      <c r="O22" s="118">
        <f>'2_Métricas'!C155</f>
        <v>910</v>
      </c>
      <c r="P22" s="118">
        <f>'2_Métricas'!D155</f>
        <v>955</v>
      </c>
      <c r="Q22" s="118">
        <f>'2_Métricas'!E155</f>
        <v>985</v>
      </c>
      <c r="R22" s="118">
        <f>'2_Métricas'!F155</f>
        <v>55</v>
      </c>
      <c r="S22" s="118">
        <f>'2_Métricas'!G155</f>
        <v>65</v>
      </c>
      <c r="T22" s="118">
        <f>'2_Métricas'!H155</f>
        <v>71</v>
      </c>
      <c r="U22" s="118">
        <f>'2_Métricas'!I155</f>
        <v>76</v>
      </c>
      <c r="V22" s="118">
        <f>'2_Métricas'!J155</f>
        <v>74</v>
      </c>
      <c r="W22" s="118">
        <f>'2_Métricas'!K155</f>
        <v>74</v>
      </c>
      <c r="X22" s="118">
        <f>'2_Métricas'!L155</f>
        <v>75</v>
      </c>
      <c r="Y22" s="118">
        <f>'2_Métricas'!M155</f>
        <v>60</v>
      </c>
      <c r="Z22" s="118">
        <f>'2_Métricas'!N155</f>
        <v>65</v>
      </c>
      <c r="AA22" s="118">
        <f>'2_Métricas'!O155</f>
        <v>52</v>
      </c>
      <c r="AB22" s="118">
        <f>'2_Métricas'!P155</f>
        <v>50</v>
      </c>
      <c r="AC22" s="118">
        <f>'2_Métricas'!Q155</f>
        <v>39</v>
      </c>
      <c r="AD22" s="118">
        <f>'2_Métricas'!R155</f>
        <v>42</v>
      </c>
      <c r="AE22" s="118">
        <f>'2_Métricas'!S155</f>
        <v>39</v>
      </c>
      <c r="AF22" s="118">
        <f>'2_Métricas'!T155</f>
        <v>47</v>
      </c>
      <c r="AG22" s="118">
        <f>'2_Métricas'!U155</f>
        <v>41</v>
      </c>
      <c r="AH22" s="118">
        <f>'2_Métricas'!V155</f>
        <v>39</v>
      </c>
      <c r="AI22" s="118">
        <f>'2_Métricas'!W155</f>
        <v>45</v>
      </c>
      <c r="AJ22" s="118">
        <f>'2_Métricas'!X155</f>
        <v>45</v>
      </c>
      <c r="AK22" s="118">
        <f>'2_Métricas'!Y155</f>
        <v>53</v>
      </c>
      <c r="AL22" s="118">
        <f>'2_Métricas'!Z155</f>
        <v>56</v>
      </c>
      <c r="AM22" s="118">
        <f>'2_Métricas'!AA155</f>
        <v>58</v>
      </c>
      <c r="AN22" s="118">
        <f>'2_Métricas'!AB155</f>
        <v>58</v>
      </c>
      <c r="AO22" s="118">
        <f>'2_Métricas'!AC155</f>
        <v>60</v>
      </c>
      <c r="AP22" s="118">
        <f>'2_Métricas'!AD155</f>
        <v>62</v>
      </c>
      <c r="AQ22" s="118">
        <f>'2_Métricas'!AE155</f>
        <v>54</v>
      </c>
      <c r="AR22" s="118">
        <f>'2_Métricas'!AF155</f>
        <v>50</v>
      </c>
      <c r="AS22" s="118">
        <f>'2_Métricas'!AG155</f>
        <v>42</v>
      </c>
      <c r="AT22" s="118">
        <f>'2_Métricas'!AH155</f>
        <v>54</v>
      </c>
      <c r="AU22" s="118">
        <f>'2_Métricas'!AI155</f>
        <v>55</v>
      </c>
      <c r="AV22" s="118">
        <f>'2_Métricas'!AJ155</f>
        <v>53</v>
      </c>
      <c r="AW22" s="118">
        <f>'2_Métricas'!AK155</f>
        <v>50</v>
      </c>
      <c r="AX22" s="118">
        <f>'2_Métricas'!AL155</f>
        <v>52</v>
      </c>
      <c r="AY22" s="118">
        <f>'2_Métricas'!AM155</f>
        <v>52</v>
      </c>
      <c r="AZ22" s="118">
        <f>'2_Métricas'!AN155</f>
        <v>50</v>
      </c>
      <c r="BA22" s="118">
        <f>'2_Métricas'!AO155</f>
        <v>46</v>
      </c>
      <c r="BB22" s="118">
        <f>'2_Métricas'!AP155</f>
        <v>48</v>
      </c>
      <c r="BC22" s="118">
        <f>'2_Métricas'!AQ155</f>
        <v>49</v>
      </c>
      <c r="BD22" s="118">
        <f>'2_Métricas'!AR155</f>
        <v>48</v>
      </c>
      <c r="BE22" s="118">
        <f>'2_Métricas'!AS155</f>
        <v>48</v>
      </c>
      <c r="BF22" s="118">
        <f>'2_Métricas'!AT155</f>
        <v>43</v>
      </c>
      <c r="BG22" s="118">
        <f>'2_Métricas'!AU155</f>
        <v>36</v>
      </c>
      <c r="BH22" s="118">
        <f>'2_Métricas'!AV155</f>
        <v>35</v>
      </c>
      <c r="BI22" s="118">
        <f>'2_Métricas'!AW155</f>
        <v>29</v>
      </c>
      <c r="BJ22" s="118">
        <f>'2_Métricas'!AX155</f>
        <v>38</v>
      </c>
      <c r="BK22" s="118">
        <f>'2_Métricas'!AY155</f>
        <v>0</v>
      </c>
      <c r="BL22" s="118">
        <f>'2_Métricas'!AZ155</f>
        <v>0</v>
      </c>
      <c r="BM22" s="118">
        <f>'2_Métricas'!BA155</f>
        <v>0</v>
      </c>
      <c r="BN22" s="118">
        <f>'2_Métricas'!BB155</f>
        <v>0</v>
      </c>
    </row>
    <row r="23" spans="1:66" s="119" customFormat="1" ht="15" hidden="1" customHeight="1">
      <c r="A23" s="225"/>
      <c r="B23" s="225"/>
      <c r="C23" s="124" t="s">
        <v>93</v>
      </c>
      <c r="D23" s="125"/>
      <c r="E23" s="126"/>
      <c r="F23" s="126"/>
      <c r="G23" s="127"/>
      <c r="H23" s="113"/>
      <c r="I23" s="114"/>
      <c r="J23" s="115">
        <f t="shared" si="8"/>
        <v>0</v>
      </c>
      <c r="K23" s="115" t="s">
        <v>80</v>
      </c>
      <c r="L23" s="115">
        <f t="shared" si="9"/>
        <v>0</v>
      </c>
      <c r="M23" s="116"/>
      <c r="N23" s="117"/>
      <c r="O23" s="118">
        <f>'2_Métricas'!C156</f>
        <v>856</v>
      </c>
      <c r="P23" s="118">
        <f>'2_Métricas'!D156</f>
        <v>887</v>
      </c>
      <c r="Q23" s="118">
        <f>'2_Métricas'!E156</f>
        <v>928</v>
      </c>
      <c r="R23" s="118">
        <f>'2_Métricas'!F156</f>
        <v>924</v>
      </c>
      <c r="S23" s="118">
        <f>'2_Métricas'!G156</f>
        <v>911</v>
      </c>
      <c r="T23" s="118">
        <f>'2_Métricas'!H156</f>
        <v>947</v>
      </c>
      <c r="U23" s="118">
        <f>'2_Métricas'!I156</f>
        <v>907</v>
      </c>
      <c r="V23" s="118">
        <f>'2_Métricas'!J156</f>
        <v>935</v>
      </c>
      <c r="W23" s="118">
        <f>'2_Métricas'!K156</f>
        <v>987</v>
      </c>
      <c r="X23" s="118">
        <f>'2_Métricas'!L156</f>
        <v>893</v>
      </c>
      <c r="Y23" s="118">
        <f>'2_Métricas'!M156</f>
        <v>925</v>
      </c>
      <c r="Z23" s="118">
        <f>'2_Métricas'!N156</f>
        <v>960</v>
      </c>
      <c r="AA23" s="118">
        <f>'2_Métricas'!O156</f>
        <v>889</v>
      </c>
      <c r="AB23" s="118">
        <f>'2_Métricas'!P156</f>
        <v>922</v>
      </c>
      <c r="AC23" s="118">
        <f>'2_Métricas'!Q156</f>
        <v>955</v>
      </c>
      <c r="AD23" s="118">
        <f>'2_Métricas'!R156</f>
        <v>897</v>
      </c>
      <c r="AE23" s="118">
        <f>'2_Métricas'!S156</f>
        <v>929</v>
      </c>
      <c r="AF23" s="118">
        <f>'2_Métricas'!T156</f>
        <v>970</v>
      </c>
      <c r="AG23" s="118">
        <f>'2_Métricas'!U156</f>
        <v>943</v>
      </c>
      <c r="AH23" s="118">
        <f>'2_Métricas'!V156</f>
        <v>1001</v>
      </c>
      <c r="AI23" s="118">
        <f>'2_Métricas'!W156</f>
        <v>1008</v>
      </c>
      <c r="AJ23" s="118">
        <f>'2_Métricas'!X156</f>
        <v>925</v>
      </c>
      <c r="AK23" s="118">
        <f>'2_Métricas'!Y156</f>
        <v>961</v>
      </c>
      <c r="AL23" s="118">
        <f>'2_Métricas'!Z156</f>
        <v>996</v>
      </c>
      <c r="AM23" s="118">
        <f>'2_Métricas'!AA156</f>
        <v>949</v>
      </c>
      <c r="AN23" s="118">
        <f>'2_Métricas'!AB156</f>
        <v>988</v>
      </c>
      <c r="AO23" s="118">
        <f>'2_Métricas'!AC156</f>
        <v>1017</v>
      </c>
      <c r="AP23" s="118">
        <f>'2_Métricas'!AD156</f>
        <v>945</v>
      </c>
      <c r="AQ23" s="118">
        <f>'2_Métricas'!AE156</f>
        <v>1012</v>
      </c>
      <c r="AR23" s="118">
        <f>'2_Métricas'!AF156</f>
        <v>1062</v>
      </c>
      <c r="AS23" s="118">
        <f>'2_Métricas'!AG156</f>
        <v>1018</v>
      </c>
      <c r="AT23" s="118">
        <f>'2_Métricas'!AH156</f>
        <v>1045</v>
      </c>
      <c r="AU23" s="118">
        <f>'2_Métricas'!AI156</f>
        <v>1106</v>
      </c>
      <c r="AV23" s="118">
        <f>'2_Métricas'!AJ156</f>
        <v>1043</v>
      </c>
      <c r="AW23" s="118">
        <f>'2_Métricas'!AK156</f>
        <v>1076</v>
      </c>
      <c r="AX23" s="118">
        <f>'2_Métricas'!AL156</f>
        <v>1114</v>
      </c>
      <c r="AY23" s="118">
        <f>'2_Métricas'!AM156</f>
        <v>1050</v>
      </c>
      <c r="AZ23" s="118">
        <f>'2_Métricas'!AN156</f>
        <v>1080</v>
      </c>
      <c r="BA23" s="118">
        <f>'2_Métricas'!AO156</f>
        <v>1124</v>
      </c>
      <c r="BB23" s="118">
        <f>'2_Métricas'!AP156</f>
        <v>1061</v>
      </c>
      <c r="BC23" s="118">
        <f>'2_Métricas'!AQ156</f>
        <v>1116</v>
      </c>
      <c r="BD23" s="118">
        <f>'2_Métricas'!AR156</f>
        <v>1159</v>
      </c>
      <c r="BE23" s="118">
        <f>'2_Métricas'!AS156</f>
        <v>1102</v>
      </c>
      <c r="BF23" s="118">
        <f>'2_Métricas'!AT156</f>
        <v>1123</v>
      </c>
      <c r="BG23" s="118">
        <f>'2_Métricas'!AU156</f>
        <v>1157</v>
      </c>
      <c r="BH23" s="118">
        <f>'2_Métricas'!AV156</f>
        <v>1029</v>
      </c>
      <c r="BI23" s="118">
        <f>'2_Métricas'!AW156</f>
        <v>1047</v>
      </c>
      <c r="BJ23" s="118">
        <f>'2_Métricas'!AX156</f>
        <v>1071</v>
      </c>
      <c r="BK23" s="118">
        <f>'2_Métricas'!AY156</f>
        <v>0</v>
      </c>
      <c r="BL23" s="118">
        <f>'2_Métricas'!AZ156</f>
        <v>0</v>
      </c>
      <c r="BM23" s="118">
        <f>'2_Métricas'!BA156</f>
        <v>0</v>
      </c>
      <c r="BN23" s="118">
        <f>'2_Métricas'!BB156</f>
        <v>0</v>
      </c>
    </row>
    <row r="24" spans="1:66" s="119" customFormat="1" ht="15" customHeight="1">
      <c r="A24" s="225"/>
      <c r="B24" s="225"/>
      <c r="C24" s="120" t="s">
        <v>83</v>
      </c>
      <c r="D24" s="121"/>
      <c r="E24" s="122"/>
      <c r="F24" s="122"/>
      <c r="G24" s="123"/>
      <c r="H24" s="113" t="s">
        <v>79</v>
      </c>
      <c r="I24" s="114">
        <v>326</v>
      </c>
      <c r="J24" s="115">
        <f t="shared" si="8"/>
        <v>310</v>
      </c>
      <c r="K24" s="115" t="s">
        <v>80</v>
      </c>
      <c r="L24" s="115">
        <f t="shared" si="9"/>
        <v>326</v>
      </c>
      <c r="M24" s="116" t="s">
        <v>81</v>
      </c>
      <c r="N24" s="117">
        <v>310</v>
      </c>
      <c r="O24" s="118">
        <f>'2_Métricas'!C130</f>
        <v>538</v>
      </c>
      <c r="P24" s="118">
        <f>'2_Métricas'!D130</f>
        <v>586</v>
      </c>
      <c r="Q24" s="118">
        <f>'2_Métricas'!E130</f>
        <v>551</v>
      </c>
      <c r="R24" s="118">
        <f>'2_Métricas'!F130</f>
        <v>297</v>
      </c>
      <c r="S24" s="118">
        <f>'2_Métricas'!G130</f>
        <v>305</v>
      </c>
      <c r="T24" s="118">
        <f>'2_Métricas'!H130</f>
        <v>319</v>
      </c>
      <c r="U24" s="118">
        <f>'2_Métricas'!I130</f>
        <v>323</v>
      </c>
      <c r="V24" s="118">
        <f>'2_Métricas'!J130</f>
        <v>323</v>
      </c>
      <c r="W24" s="118">
        <f>'2_Métricas'!K130</f>
        <v>327</v>
      </c>
      <c r="X24" s="118">
        <f>'2_Métricas'!L130</f>
        <v>314</v>
      </c>
      <c r="Y24" s="118">
        <f>'2_Métricas'!M130</f>
        <v>323</v>
      </c>
      <c r="Z24" s="118">
        <f>'2_Métricas'!N130</f>
        <v>324</v>
      </c>
      <c r="AA24" s="118">
        <f>'2_Métricas'!O130</f>
        <v>325</v>
      </c>
      <c r="AB24" s="118">
        <f>'2_Métricas'!P130</f>
        <v>331</v>
      </c>
      <c r="AC24" s="118">
        <f>'2_Métricas'!Q130</f>
        <v>328</v>
      </c>
      <c r="AD24" s="118">
        <f>'2_Métricas'!R130</f>
        <v>316</v>
      </c>
      <c r="AE24" s="118">
        <f>'2_Métricas'!S130</f>
        <v>313</v>
      </c>
      <c r="AF24" s="118">
        <f>'2_Métricas'!T130</f>
        <v>294</v>
      </c>
      <c r="AG24" s="118">
        <f>'2_Métricas'!U130</f>
        <v>301</v>
      </c>
      <c r="AH24" s="118">
        <f>'2_Métricas'!V130</f>
        <v>289</v>
      </c>
      <c r="AI24" s="118">
        <f>'2_Métricas'!W130</f>
        <v>317</v>
      </c>
      <c r="AJ24" s="118">
        <f>'2_Métricas'!X130</f>
        <v>291</v>
      </c>
      <c r="AK24" s="118">
        <f>'2_Métricas'!Y130</f>
        <v>284</v>
      </c>
      <c r="AL24" s="118">
        <f>'2_Métricas'!Z130</f>
        <v>301</v>
      </c>
      <c r="AM24" s="118">
        <f>'2_Métricas'!AA130</f>
        <v>305</v>
      </c>
      <c r="AN24" s="118">
        <f>'2_Métricas'!AB130</f>
        <v>303</v>
      </c>
      <c r="AO24" s="118">
        <f>'2_Métricas'!AC130</f>
        <v>307</v>
      </c>
      <c r="AP24" s="118">
        <f>'2_Métricas'!AD130</f>
        <v>310</v>
      </c>
      <c r="AQ24" s="118">
        <f>'2_Métricas'!AE130</f>
        <v>319</v>
      </c>
      <c r="AR24" s="118">
        <f>'2_Métricas'!AF130</f>
        <v>332</v>
      </c>
      <c r="AS24" s="118">
        <f>'2_Métricas'!AG130</f>
        <v>336</v>
      </c>
      <c r="AT24" s="118">
        <f>'2_Métricas'!AH130</f>
        <v>371</v>
      </c>
      <c r="AU24" s="118">
        <f>'2_Métricas'!AI130</f>
        <v>358</v>
      </c>
      <c r="AV24" s="118">
        <f>'2_Métricas'!AJ130</f>
        <v>335</v>
      </c>
      <c r="AW24" s="118">
        <f>'2_Métricas'!AK130</f>
        <v>336</v>
      </c>
      <c r="AX24" s="118">
        <f>'2_Métricas'!AL130</f>
        <v>339</v>
      </c>
      <c r="AY24" s="118">
        <f>'2_Métricas'!AM130</f>
        <v>332</v>
      </c>
      <c r="AZ24" s="118">
        <f>'2_Métricas'!AN130</f>
        <v>348</v>
      </c>
      <c r="BA24" s="118">
        <f>'2_Métricas'!AO130</f>
        <v>354</v>
      </c>
      <c r="BB24" s="118">
        <f>'2_Métricas'!AP130</f>
        <v>364</v>
      </c>
      <c r="BC24" s="118">
        <f>'2_Métricas'!AQ130</f>
        <v>376</v>
      </c>
      <c r="BD24" s="118">
        <f>'2_Métricas'!AR130</f>
        <v>365</v>
      </c>
      <c r="BE24" s="118">
        <f>'2_Métricas'!AS130</f>
        <v>362</v>
      </c>
      <c r="BF24" s="118">
        <f>'2_Métricas'!AT130</f>
        <v>357</v>
      </c>
      <c r="BG24" s="118">
        <f>'2_Métricas'!AU130</f>
        <v>365</v>
      </c>
      <c r="BH24" s="118">
        <f>'2_Métricas'!AV130</f>
        <v>368</v>
      </c>
      <c r="BI24" s="118">
        <f>'2_Métricas'!AW130</f>
        <v>357</v>
      </c>
      <c r="BJ24" s="118">
        <f>'2_Métricas'!AX130</f>
        <v>349</v>
      </c>
      <c r="BK24" s="118">
        <f>'2_Métricas'!AY130</f>
        <v>0</v>
      </c>
      <c r="BL24" s="118">
        <f>'2_Métricas'!AZ130</f>
        <v>0</v>
      </c>
      <c r="BM24" s="118">
        <f>'2_Métricas'!BA130</f>
        <v>0</v>
      </c>
      <c r="BN24" s="118">
        <f>'2_Métricas'!BB130</f>
        <v>0</v>
      </c>
    </row>
    <row r="25" spans="1:66" s="119" customFormat="1" ht="15" customHeight="1">
      <c r="A25" s="225"/>
      <c r="B25" s="225"/>
      <c r="C25" s="120" t="s">
        <v>84</v>
      </c>
      <c r="D25" s="121"/>
      <c r="E25" s="122"/>
      <c r="F25" s="122"/>
      <c r="G25" s="123"/>
      <c r="H25" s="113" t="s">
        <v>79</v>
      </c>
      <c r="I25" s="114">
        <v>28</v>
      </c>
      <c r="J25" s="115">
        <f t="shared" si="8"/>
        <v>27</v>
      </c>
      <c r="K25" s="115" t="s">
        <v>80</v>
      </c>
      <c r="L25" s="115">
        <f t="shared" si="9"/>
        <v>28</v>
      </c>
      <c r="M25" s="116" t="s">
        <v>81</v>
      </c>
      <c r="N25" s="117">
        <v>27</v>
      </c>
      <c r="O25" s="118">
        <f>'2_Métricas'!C107</f>
        <v>41</v>
      </c>
      <c r="P25" s="118">
        <f>'2_Métricas'!D107</f>
        <v>43</v>
      </c>
      <c r="Q25" s="118">
        <f>'2_Métricas'!E107</f>
        <v>38</v>
      </c>
      <c r="R25" s="118">
        <f>'2_Métricas'!F107</f>
        <v>40</v>
      </c>
      <c r="S25" s="118">
        <f>'2_Métricas'!G107</f>
        <v>46</v>
      </c>
      <c r="T25" s="118">
        <f>'2_Métricas'!H107</f>
        <v>51</v>
      </c>
      <c r="U25" s="118">
        <f>'2_Métricas'!I107</f>
        <v>41</v>
      </c>
      <c r="V25" s="118">
        <f>'2_Métricas'!J107</f>
        <v>37</v>
      </c>
      <c r="W25" s="118">
        <f>'2_Métricas'!K107</f>
        <v>46</v>
      </c>
      <c r="X25" s="118">
        <f>'2_Métricas'!L107</f>
        <v>43</v>
      </c>
      <c r="Y25" s="118">
        <f>'2_Métricas'!M107</f>
        <v>37</v>
      </c>
      <c r="Z25" s="118">
        <f>'2_Métricas'!N107</f>
        <v>34</v>
      </c>
      <c r="AA25" s="118">
        <f>'2_Métricas'!O107</f>
        <v>46</v>
      </c>
      <c r="AB25" s="118">
        <f>'2_Métricas'!P107</f>
        <v>35</v>
      </c>
      <c r="AC25" s="118">
        <f>'2_Métricas'!Q107</f>
        <v>33</v>
      </c>
      <c r="AD25" s="118">
        <f>'2_Métricas'!R107</f>
        <v>32</v>
      </c>
      <c r="AE25" s="118">
        <f>'2_Métricas'!S107</f>
        <v>33</v>
      </c>
      <c r="AF25" s="118">
        <f>'2_Métricas'!T107</f>
        <v>22</v>
      </c>
      <c r="AG25" s="118">
        <f>'2_Métricas'!U107</f>
        <v>29</v>
      </c>
      <c r="AH25" s="118">
        <f>'2_Métricas'!V107</f>
        <v>25</v>
      </c>
      <c r="AI25" s="118">
        <f>'2_Métricas'!W107</f>
        <v>27</v>
      </c>
      <c r="AJ25" s="118">
        <f>'2_Métricas'!X107</f>
        <v>35</v>
      </c>
      <c r="AK25" s="118">
        <f>'2_Métricas'!Y107</f>
        <v>37</v>
      </c>
      <c r="AL25" s="118">
        <f>'2_Métricas'!Z107</f>
        <v>26</v>
      </c>
      <c r="AM25" s="118">
        <f>'2_Métricas'!AA107</f>
        <v>33</v>
      </c>
      <c r="AN25" s="118">
        <f>'2_Métricas'!AB107</f>
        <v>30</v>
      </c>
      <c r="AO25" s="118">
        <f>'2_Métricas'!AC107</f>
        <v>28</v>
      </c>
      <c r="AP25" s="118">
        <f>'2_Métricas'!AD107</f>
        <v>27</v>
      </c>
      <c r="AQ25" s="118">
        <f>'2_Métricas'!AE107</f>
        <v>28</v>
      </c>
      <c r="AR25" s="118">
        <f>'2_Métricas'!AF107</f>
        <v>22</v>
      </c>
      <c r="AS25" s="118">
        <f>'2_Métricas'!AG107</f>
        <v>30</v>
      </c>
      <c r="AT25" s="118">
        <f>'2_Métricas'!AH107</f>
        <v>32</v>
      </c>
      <c r="AU25" s="118">
        <f>'2_Métricas'!AI107</f>
        <v>23</v>
      </c>
      <c r="AV25" s="118">
        <f>'2_Métricas'!AJ107</f>
        <v>24</v>
      </c>
      <c r="AW25" s="118">
        <f>'2_Métricas'!AK107</f>
        <v>29</v>
      </c>
      <c r="AX25" s="118">
        <f>'2_Métricas'!AL107</f>
        <v>27</v>
      </c>
      <c r="AY25" s="118">
        <f>'2_Métricas'!AM107</f>
        <v>23</v>
      </c>
      <c r="AZ25" s="118">
        <f>'2_Métricas'!AN107</f>
        <v>19</v>
      </c>
      <c r="BA25" s="118">
        <f>'2_Métricas'!AO107</f>
        <v>27</v>
      </c>
      <c r="BB25" s="118">
        <f>'2_Métricas'!AP107</f>
        <v>31</v>
      </c>
      <c r="BC25" s="118">
        <f>'2_Métricas'!AQ107</f>
        <v>33</v>
      </c>
      <c r="BD25" s="118">
        <f>'2_Métricas'!AR107</f>
        <v>25</v>
      </c>
      <c r="BE25" s="118">
        <f>'2_Métricas'!AS107</f>
        <v>24</v>
      </c>
      <c r="BF25" s="118">
        <f>'2_Métricas'!AT107</f>
        <v>25</v>
      </c>
      <c r="BG25" s="118">
        <f>'2_Métricas'!AU107</f>
        <v>29</v>
      </c>
      <c r="BH25" s="118">
        <f>'2_Métricas'!AV107</f>
        <v>30</v>
      </c>
      <c r="BI25" s="118">
        <f>'2_Métricas'!AW107</f>
        <v>23</v>
      </c>
      <c r="BJ25" s="118">
        <f>'2_Métricas'!AX107</f>
        <v>32</v>
      </c>
      <c r="BK25" s="118">
        <f>'2_Métricas'!AY107</f>
        <v>0</v>
      </c>
      <c r="BL25" s="118">
        <f>'2_Métricas'!AZ107</f>
        <v>0</v>
      </c>
      <c r="BM25" s="118">
        <f>'2_Métricas'!BA107</f>
        <v>0</v>
      </c>
      <c r="BN25" s="118">
        <f>'2_Métricas'!BB107</f>
        <v>0</v>
      </c>
    </row>
    <row r="26" spans="1:66" s="119" customFormat="1" ht="15" hidden="1" customHeight="1">
      <c r="A26" s="225"/>
      <c r="B26" s="225"/>
      <c r="C26" s="124" t="s">
        <v>92</v>
      </c>
      <c r="D26" s="125"/>
      <c r="E26" s="126"/>
      <c r="F26" s="126"/>
      <c r="G26" s="127"/>
      <c r="H26" s="113"/>
      <c r="I26" s="114"/>
      <c r="J26" s="115">
        <f t="shared" si="8"/>
        <v>0</v>
      </c>
      <c r="K26" s="115" t="s">
        <v>80</v>
      </c>
      <c r="L26" s="115">
        <f t="shared" si="9"/>
        <v>0</v>
      </c>
      <c r="M26" s="116"/>
      <c r="N26" s="117"/>
      <c r="O26" s="118">
        <f>'2_Métricas'!C108</f>
        <v>41</v>
      </c>
      <c r="P26" s="118">
        <f>'2_Métricas'!D108</f>
        <v>43</v>
      </c>
      <c r="Q26" s="118">
        <f>'2_Métricas'!E108</f>
        <v>38</v>
      </c>
      <c r="R26" s="118">
        <f>'2_Métricas'!F108</f>
        <v>40</v>
      </c>
      <c r="S26" s="118">
        <f>'2_Métricas'!G108</f>
        <v>46</v>
      </c>
      <c r="T26" s="118">
        <f>'2_Métricas'!H108</f>
        <v>51</v>
      </c>
      <c r="U26" s="118">
        <f>'2_Métricas'!I108</f>
        <v>41</v>
      </c>
      <c r="V26" s="118">
        <f>'2_Métricas'!J108</f>
        <v>37</v>
      </c>
      <c r="W26" s="118">
        <f>'2_Métricas'!K108</f>
        <v>46</v>
      </c>
      <c r="X26" s="118">
        <f>'2_Métricas'!L108</f>
        <v>43</v>
      </c>
      <c r="Y26" s="118">
        <f>'2_Métricas'!M108</f>
        <v>37</v>
      </c>
      <c r="Z26" s="118">
        <f>'2_Métricas'!N108</f>
        <v>34</v>
      </c>
      <c r="AA26" s="118">
        <f>'2_Métricas'!O108</f>
        <v>46</v>
      </c>
      <c r="AB26" s="118">
        <f>'2_Métricas'!P108</f>
        <v>35</v>
      </c>
      <c r="AC26" s="118">
        <f>'2_Métricas'!Q108</f>
        <v>33</v>
      </c>
      <c r="AD26" s="118">
        <f>'2_Métricas'!R108</f>
        <v>32</v>
      </c>
      <c r="AE26" s="118">
        <f>'2_Métricas'!S108</f>
        <v>33</v>
      </c>
      <c r="AF26" s="118">
        <f>'2_Métricas'!T108</f>
        <v>22</v>
      </c>
      <c r="AG26" s="118">
        <f>'2_Métricas'!U108</f>
        <v>29</v>
      </c>
      <c r="AH26" s="118">
        <f>'2_Métricas'!V108</f>
        <v>25</v>
      </c>
      <c r="AI26" s="118">
        <f>'2_Métricas'!W108</f>
        <v>27</v>
      </c>
      <c r="AJ26" s="118">
        <f>'2_Métricas'!X108</f>
        <v>35</v>
      </c>
      <c r="AK26" s="118">
        <f>'2_Métricas'!Y108</f>
        <v>37</v>
      </c>
      <c r="AL26" s="118">
        <f>'2_Métricas'!Z108</f>
        <v>26</v>
      </c>
      <c r="AM26" s="118">
        <f>'2_Métricas'!AA108</f>
        <v>33</v>
      </c>
      <c r="AN26" s="118">
        <f>'2_Métricas'!AB108</f>
        <v>30</v>
      </c>
      <c r="AO26" s="118">
        <f>'2_Métricas'!AC108</f>
        <v>28</v>
      </c>
      <c r="AP26" s="118">
        <f>'2_Métricas'!AD108</f>
        <v>27</v>
      </c>
      <c r="AQ26" s="118">
        <f>'2_Métricas'!AE108</f>
        <v>28</v>
      </c>
      <c r="AR26" s="118">
        <f>'2_Métricas'!AF108</f>
        <v>22</v>
      </c>
      <c r="AS26" s="118">
        <f>'2_Métricas'!AG108</f>
        <v>30</v>
      </c>
      <c r="AT26" s="118">
        <f>'2_Métricas'!AH108</f>
        <v>32</v>
      </c>
      <c r="AU26" s="118">
        <f>'2_Métricas'!AI108</f>
        <v>23</v>
      </c>
      <c r="AV26" s="118">
        <f>'2_Métricas'!AJ108</f>
        <v>24</v>
      </c>
      <c r="AW26" s="118">
        <f>'2_Métricas'!AK108</f>
        <v>29</v>
      </c>
      <c r="AX26" s="118">
        <f>'2_Métricas'!AL108</f>
        <v>27</v>
      </c>
      <c r="AY26" s="118">
        <f>'2_Métricas'!AM108</f>
        <v>23</v>
      </c>
      <c r="AZ26" s="118">
        <f>'2_Métricas'!AN108</f>
        <v>19</v>
      </c>
      <c r="BA26" s="118">
        <f>'2_Métricas'!AO108</f>
        <v>27</v>
      </c>
      <c r="BB26" s="118">
        <f>'2_Métricas'!AP108</f>
        <v>31</v>
      </c>
      <c r="BC26" s="118">
        <f>'2_Métricas'!AQ108</f>
        <v>33</v>
      </c>
      <c r="BD26" s="118">
        <f>'2_Métricas'!AR108</f>
        <v>25</v>
      </c>
      <c r="BE26" s="118">
        <f>'2_Métricas'!AS108</f>
        <v>24</v>
      </c>
      <c r="BF26" s="118">
        <f>'2_Métricas'!AT108</f>
        <v>25</v>
      </c>
      <c r="BG26" s="118">
        <f>'2_Métricas'!AU108</f>
        <v>29</v>
      </c>
      <c r="BH26" s="118">
        <f>'2_Métricas'!AV108</f>
        <v>30</v>
      </c>
      <c r="BI26" s="118">
        <f>'2_Métricas'!AW108</f>
        <v>23</v>
      </c>
      <c r="BJ26" s="118">
        <f>'2_Métricas'!AX108</f>
        <v>32</v>
      </c>
      <c r="BK26" s="118">
        <f>'2_Métricas'!AY108</f>
        <v>0</v>
      </c>
      <c r="BL26" s="118">
        <f>'2_Métricas'!AZ108</f>
        <v>0</v>
      </c>
      <c r="BM26" s="118">
        <f>'2_Métricas'!BA108</f>
        <v>0</v>
      </c>
      <c r="BN26" s="118">
        <f>'2_Métricas'!BB108</f>
        <v>0</v>
      </c>
    </row>
    <row r="27" spans="1:66" s="119" customFormat="1" ht="15" hidden="1" customHeight="1">
      <c r="A27" s="225"/>
      <c r="B27" s="225"/>
      <c r="C27" s="124" t="s">
        <v>93</v>
      </c>
      <c r="D27" s="125"/>
      <c r="E27" s="126"/>
      <c r="F27" s="126"/>
      <c r="G27" s="127"/>
      <c r="H27" s="113"/>
      <c r="I27" s="114"/>
      <c r="J27" s="115">
        <f t="shared" si="8"/>
        <v>0</v>
      </c>
      <c r="K27" s="115" t="s">
        <v>80</v>
      </c>
      <c r="L27" s="115">
        <f t="shared" si="9"/>
        <v>0</v>
      </c>
      <c r="M27" s="116"/>
      <c r="N27" s="117"/>
      <c r="O27" s="118">
        <f>'2_Métricas'!C109</f>
        <v>0</v>
      </c>
      <c r="P27" s="118">
        <f>'2_Métricas'!D109</f>
        <v>0</v>
      </c>
      <c r="Q27" s="118">
        <f>'2_Métricas'!E109</f>
        <v>0</v>
      </c>
      <c r="R27" s="118">
        <f>'2_Métricas'!F109</f>
        <v>0</v>
      </c>
      <c r="S27" s="118">
        <f>'2_Métricas'!G109</f>
        <v>0</v>
      </c>
      <c r="T27" s="118">
        <f>'2_Métricas'!H109</f>
        <v>0</v>
      </c>
      <c r="U27" s="118">
        <f>'2_Métricas'!I109</f>
        <v>0</v>
      </c>
      <c r="V27" s="118">
        <f>'2_Métricas'!J109</f>
        <v>0</v>
      </c>
      <c r="W27" s="118">
        <f>'2_Métricas'!K109</f>
        <v>0</v>
      </c>
      <c r="X27" s="118">
        <f>'2_Métricas'!L109</f>
        <v>0</v>
      </c>
      <c r="Y27" s="118">
        <f>'2_Métricas'!M109</f>
        <v>0</v>
      </c>
      <c r="Z27" s="118">
        <f>'2_Métricas'!N109</f>
        <v>0</v>
      </c>
      <c r="AA27" s="118">
        <f>'2_Métricas'!O109</f>
        <v>0</v>
      </c>
      <c r="AB27" s="118">
        <f>'2_Métricas'!P109</f>
        <v>0</v>
      </c>
      <c r="AC27" s="118">
        <f>'2_Métricas'!Q109</f>
        <v>0</v>
      </c>
      <c r="AD27" s="118">
        <f>'2_Métricas'!R109</f>
        <v>0</v>
      </c>
      <c r="AE27" s="118">
        <f>'2_Métricas'!S109</f>
        <v>0</v>
      </c>
      <c r="AF27" s="118">
        <f>'2_Métricas'!T109</f>
        <v>0</v>
      </c>
      <c r="AG27" s="118">
        <f>'2_Métricas'!U109</f>
        <v>0</v>
      </c>
      <c r="AH27" s="118">
        <f>'2_Métricas'!V109</f>
        <v>0</v>
      </c>
      <c r="AI27" s="118">
        <f>'2_Métricas'!W109</f>
        <v>0</v>
      </c>
      <c r="AJ27" s="118">
        <f>'2_Métricas'!X109</f>
        <v>0</v>
      </c>
      <c r="AK27" s="118">
        <f>'2_Métricas'!Y109</f>
        <v>0</v>
      </c>
      <c r="AL27" s="118">
        <f>'2_Métricas'!Z109</f>
        <v>0</v>
      </c>
      <c r="AM27" s="118">
        <f>'2_Métricas'!AA109</f>
        <v>0</v>
      </c>
      <c r="AN27" s="118">
        <f>'2_Métricas'!AB109</f>
        <v>0</v>
      </c>
      <c r="AO27" s="118">
        <f>'2_Métricas'!AC109</f>
        <v>0</v>
      </c>
      <c r="AP27" s="118">
        <f>'2_Métricas'!AD109</f>
        <v>0</v>
      </c>
      <c r="AQ27" s="118">
        <f>'2_Métricas'!AE109</f>
        <v>0</v>
      </c>
      <c r="AR27" s="118">
        <f>'2_Métricas'!AF109</f>
        <v>0</v>
      </c>
      <c r="AS27" s="118">
        <f>'2_Métricas'!AG109</f>
        <v>0</v>
      </c>
      <c r="AT27" s="118">
        <f>'2_Métricas'!AH109</f>
        <v>0</v>
      </c>
      <c r="AU27" s="118">
        <f>'2_Métricas'!AI109</f>
        <v>0</v>
      </c>
      <c r="AV27" s="118">
        <f>'2_Métricas'!AJ109</f>
        <v>0</v>
      </c>
      <c r="AW27" s="118">
        <f>'2_Métricas'!AK109</f>
        <v>0</v>
      </c>
      <c r="AX27" s="118">
        <f>'2_Métricas'!AL109</f>
        <v>0</v>
      </c>
      <c r="AY27" s="118">
        <f>'2_Métricas'!AM109</f>
        <v>0</v>
      </c>
      <c r="AZ27" s="118">
        <f>'2_Métricas'!AN109</f>
        <v>0</v>
      </c>
      <c r="BA27" s="118">
        <f>'2_Métricas'!AO109</f>
        <v>0</v>
      </c>
      <c r="BB27" s="118">
        <f>'2_Métricas'!AP109</f>
        <v>0</v>
      </c>
      <c r="BC27" s="118">
        <f>'2_Métricas'!AQ109</f>
        <v>0</v>
      </c>
      <c r="BD27" s="118">
        <f>'2_Métricas'!AR109</f>
        <v>0</v>
      </c>
      <c r="BE27" s="118">
        <f>'2_Métricas'!AS109</f>
        <v>0</v>
      </c>
      <c r="BF27" s="118">
        <f>'2_Métricas'!AT109</f>
        <v>0</v>
      </c>
      <c r="BG27" s="118">
        <f>'2_Métricas'!AU109</f>
        <v>0</v>
      </c>
      <c r="BH27" s="118">
        <f>'2_Métricas'!AV109</f>
        <v>0</v>
      </c>
      <c r="BI27" s="118">
        <f>'2_Métricas'!AW109</f>
        <v>0</v>
      </c>
      <c r="BJ27" s="118">
        <f>'2_Métricas'!AX109</f>
        <v>0</v>
      </c>
      <c r="BK27" s="118">
        <f>'2_Métricas'!AY109</f>
        <v>0</v>
      </c>
      <c r="BL27" s="118">
        <f>'2_Métricas'!AZ109</f>
        <v>0</v>
      </c>
      <c r="BM27" s="118">
        <f>'2_Métricas'!BA109</f>
        <v>0</v>
      </c>
      <c r="BN27" s="118">
        <f>'2_Métricas'!BB109</f>
        <v>0</v>
      </c>
    </row>
    <row r="28" spans="1:66" ht="15" customHeight="1">
      <c r="A28" s="225"/>
      <c r="B28" s="225"/>
      <c r="C28" s="120" t="s">
        <v>85</v>
      </c>
      <c r="D28" s="121"/>
      <c r="E28" s="122"/>
      <c r="F28" s="122"/>
      <c r="G28" s="123"/>
      <c r="H28" s="113" t="s">
        <v>79</v>
      </c>
      <c r="I28" s="114">
        <v>88</v>
      </c>
      <c r="J28" s="115">
        <f t="shared" si="8"/>
        <v>84</v>
      </c>
      <c r="K28" s="115" t="s">
        <v>80</v>
      </c>
      <c r="L28" s="115">
        <f t="shared" si="9"/>
        <v>88</v>
      </c>
      <c r="M28" s="116" t="s">
        <v>81</v>
      </c>
      <c r="N28" s="117">
        <v>84</v>
      </c>
      <c r="O28" s="118">
        <f>'2_Métricas'!C35</f>
        <v>94</v>
      </c>
      <c r="P28" s="118">
        <f>'2_Métricas'!D35</f>
        <v>80</v>
      </c>
      <c r="Q28" s="118">
        <f>'2_Métricas'!E35</f>
        <v>85</v>
      </c>
      <c r="R28" s="118">
        <f>'2_Métricas'!F35</f>
        <v>76</v>
      </c>
      <c r="S28" s="118">
        <f>'2_Métricas'!G35</f>
        <v>93</v>
      </c>
      <c r="T28" s="118">
        <f>'2_Métricas'!H35</f>
        <v>98</v>
      </c>
      <c r="U28" s="118">
        <f>'2_Métricas'!I35</f>
        <v>102</v>
      </c>
      <c r="V28" s="118">
        <f>'2_Métricas'!J35</f>
        <v>97</v>
      </c>
      <c r="W28" s="118">
        <f>'2_Métricas'!K35</f>
        <v>98</v>
      </c>
      <c r="X28" s="118">
        <f>'2_Métricas'!L35</f>
        <v>84</v>
      </c>
      <c r="Y28" s="118">
        <f>'2_Métricas'!M35</f>
        <v>75</v>
      </c>
      <c r="Z28" s="118">
        <f>'2_Métricas'!N35</f>
        <v>73</v>
      </c>
      <c r="AA28" s="118">
        <f>'2_Métricas'!O35</f>
        <v>78</v>
      </c>
      <c r="AB28" s="118">
        <f>'2_Métricas'!P35</f>
        <v>82</v>
      </c>
      <c r="AC28" s="118">
        <f>'2_Métricas'!Q35</f>
        <v>78</v>
      </c>
      <c r="AD28" s="118">
        <f>'2_Métricas'!R35</f>
        <v>72</v>
      </c>
      <c r="AE28" s="118">
        <f>'2_Métricas'!S35</f>
        <v>77</v>
      </c>
      <c r="AF28" s="118">
        <f>'2_Métricas'!T35</f>
        <v>79</v>
      </c>
      <c r="AG28" s="118">
        <f>'2_Métricas'!U35</f>
        <v>76</v>
      </c>
      <c r="AH28" s="118">
        <f>'2_Métricas'!V35</f>
        <v>78</v>
      </c>
      <c r="AI28" s="118">
        <f>'2_Métricas'!W35</f>
        <v>75</v>
      </c>
      <c r="AJ28" s="118">
        <f>'2_Métricas'!X35</f>
        <v>84</v>
      </c>
      <c r="AK28" s="118">
        <f>'2_Métricas'!Y35</f>
        <v>92</v>
      </c>
      <c r="AL28" s="118">
        <f>'2_Métricas'!Z35</f>
        <v>89</v>
      </c>
      <c r="AM28" s="118">
        <f>'2_Métricas'!AA35</f>
        <v>74</v>
      </c>
      <c r="AN28" s="118">
        <f>'2_Métricas'!AB35</f>
        <v>78</v>
      </c>
      <c r="AO28" s="118">
        <f>'2_Métricas'!AC35</f>
        <v>90</v>
      </c>
      <c r="AP28" s="118">
        <f>'2_Métricas'!AD35</f>
        <v>84</v>
      </c>
      <c r="AQ28" s="118">
        <f>'2_Métricas'!AE35</f>
        <v>81</v>
      </c>
      <c r="AR28" s="118">
        <f>'2_Métricas'!AF35</f>
        <v>83</v>
      </c>
      <c r="AS28" s="118">
        <f>'2_Métricas'!AG35</f>
        <v>88</v>
      </c>
      <c r="AT28" s="118">
        <f>'2_Métricas'!AH35</f>
        <v>105</v>
      </c>
      <c r="AU28" s="118">
        <f>'2_Métricas'!AI35</f>
        <v>109</v>
      </c>
      <c r="AV28" s="118">
        <f>'2_Métricas'!AJ35</f>
        <v>124</v>
      </c>
      <c r="AW28" s="118">
        <f>'2_Métricas'!AK35</f>
        <v>120</v>
      </c>
      <c r="AX28" s="118">
        <f>'2_Métricas'!AL35</f>
        <v>119</v>
      </c>
      <c r="AY28" s="118">
        <f>'2_Métricas'!AM35</f>
        <v>111</v>
      </c>
      <c r="AZ28" s="118">
        <f>'2_Métricas'!AN35</f>
        <v>100</v>
      </c>
      <c r="BA28" s="118">
        <f>'2_Métricas'!AO35</f>
        <v>98</v>
      </c>
      <c r="BB28" s="118">
        <f>'2_Métricas'!AP35</f>
        <v>100</v>
      </c>
      <c r="BC28" s="118">
        <f>'2_Métricas'!AQ35</f>
        <v>114</v>
      </c>
      <c r="BD28" s="118">
        <f>'2_Métricas'!AR35</f>
        <v>114</v>
      </c>
      <c r="BE28" s="118">
        <f>'2_Métricas'!AS35</f>
        <v>93</v>
      </c>
      <c r="BF28" s="118">
        <f>'2_Métricas'!AT35</f>
        <v>104</v>
      </c>
      <c r="BG28" s="118">
        <f>'2_Métricas'!AU35</f>
        <v>105</v>
      </c>
      <c r="BH28" s="118">
        <f>'2_Métricas'!AV35</f>
        <v>118</v>
      </c>
      <c r="BI28" s="118">
        <f>'2_Métricas'!AW35</f>
        <v>120</v>
      </c>
      <c r="BJ28" s="118">
        <f>'2_Métricas'!AX35</f>
        <v>115</v>
      </c>
      <c r="BK28" s="118">
        <f>'2_Métricas'!AY35</f>
        <v>0</v>
      </c>
      <c r="BL28" s="118">
        <f>'2_Métricas'!AZ35</f>
        <v>0</v>
      </c>
      <c r="BM28" s="118">
        <f>'2_Métricas'!BA35</f>
        <v>0</v>
      </c>
      <c r="BN28" s="118">
        <f>'2_Métricas'!BB35</f>
        <v>0</v>
      </c>
    </row>
    <row r="29" spans="1:66" ht="15" hidden="1" customHeight="1">
      <c r="A29" s="225"/>
      <c r="B29" s="225"/>
      <c r="C29" s="124" t="s">
        <v>92</v>
      </c>
      <c r="D29" s="125"/>
      <c r="E29" s="126"/>
      <c r="F29" s="126"/>
      <c r="G29" s="127"/>
      <c r="H29" s="113"/>
      <c r="I29" s="114"/>
      <c r="J29" s="115">
        <f t="shared" si="8"/>
        <v>0</v>
      </c>
      <c r="K29" s="115" t="s">
        <v>80</v>
      </c>
      <c r="L29" s="115">
        <f t="shared" si="9"/>
        <v>0</v>
      </c>
      <c r="M29" s="116"/>
      <c r="N29" s="117"/>
      <c r="O29" s="118">
        <f>'2_Métricas'!C36</f>
        <v>94</v>
      </c>
      <c r="P29" s="118">
        <f>'2_Métricas'!D36</f>
        <v>80</v>
      </c>
      <c r="Q29" s="118">
        <f>'2_Métricas'!E36</f>
        <v>85</v>
      </c>
      <c r="R29" s="118">
        <f>'2_Métricas'!F36</f>
        <v>76</v>
      </c>
      <c r="S29" s="118">
        <f>'2_Métricas'!G36</f>
        <v>93</v>
      </c>
      <c r="T29" s="118">
        <f>'2_Métricas'!H36</f>
        <v>98</v>
      </c>
      <c r="U29" s="118">
        <f>'2_Métricas'!I36</f>
        <v>102</v>
      </c>
      <c r="V29" s="118">
        <f>'2_Métricas'!J36</f>
        <v>97</v>
      </c>
      <c r="W29" s="118">
        <f>'2_Métricas'!K36</f>
        <v>98</v>
      </c>
      <c r="X29" s="118">
        <f>'2_Métricas'!L36</f>
        <v>84</v>
      </c>
      <c r="Y29" s="118">
        <f>'2_Métricas'!M36</f>
        <v>75</v>
      </c>
      <c r="Z29" s="118">
        <f>'2_Métricas'!N36</f>
        <v>73</v>
      </c>
      <c r="AA29" s="118">
        <f>'2_Métricas'!O36</f>
        <v>78</v>
      </c>
      <c r="AB29" s="118">
        <f>'2_Métricas'!P36</f>
        <v>82</v>
      </c>
      <c r="AC29" s="118">
        <f>'2_Métricas'!Q36</f>
        <v>78</v>
      </c>
      <c r="AD29" s="118">
        <f>'2_Métricas'!R36</f>
        <v>72</v>
      </c>
      <c r="AE29" s="118">
        <f>'2_Métricas'!S36</f>
        <v>77</v>
      </c>
      <c r="AF29" s="118">
        <f>'2_Métricas'!T36</f>
        <v>79</v>
      </c>
      <c r="AG29" s="118">
        <f>'2_Métricas'!U36</f>
        <v>76</v>
      </c>
      <c r="AH29" s="118">
        <f>'2_Métricas'!V36</f>
        <v>78</v>
      </c>
      <c r="AI29" s="118">
        <f>'2_Métricas'!W36</f>
        <v>75</v>
      </c>
      <c r="AJ29" s="118">
        <f>'2_Métricas'!X36</f>
        <v>84</v>
      </c>
      <c r="AK29" s="118">
        <f>'2_Métricas'!Y36</f>
        <v>92</v>
      </c>
      <c r="AL29" s="118">
        <f>'2_Métricas'!Z36</f>
        <v>89</v>
      </c>
      <c r="AM29" s="118">
        <f>'2_Métricas'!AA36</f>
        <v>74</v>
      </c>
      <c r="AN29" s="118">
        <f>'2_Métricas'!AB36</f>
        <v>78</v>
      </c>
      <c r="AO29" s="118">
        <f>'2_Métricas'!AC36</f>
        <v>90</v>
      </c>
      <c r="AP29" s="118">
        <f>'2_Métricas'!AD36</f>
        <v>84</v>
      </c>
      <c r="AQ29" s="118">
        <f>'2_Métricas'!AE36</f>
        <v>81</v>
      </c>
      <c r="AR29" s="118">
        <f>'2_Métricas'!AF36</f>
        <v>83</v>
      </c>
      <c r="AS29" s="118">
        <f>'2_Métricas'!AG36</f>
        <v>88</v>
      </c>
      <c r="AT29" s="118">
        <f>'2_Métricas'!AH36</f>
        <v>105</v>
      </c>
      <c r="AU29" s="118">
        <f>'2_Métricas'!AI36</f>
        <v>109</v>
      </c>
      <c r="AV29" s="118">
        <f>'2_Métricas'!AJ36</f>
        <v>124</v>
      </c>
      <c r="AW29" s="118">
        <f>'2_Métricas'!AK36</f>
        <v>120</v>
      </c>
      <c r="AX29" s="118">
        <f>'2_Métricas'!AL36</f>
        <v>119</v>
      </c>
      <c r="AY29" s="118">
        <f>'2_Métricas'!AM36</f>
        <v>111</v>
      </c>
      <c r="AZ29" s="118">
        <f>'2_Métricas'!AN36</f>
        <v>100</v>
      </c>
      <c r="BA29" s="118">
        <f>'2_Métricas'!AO36</f>
        <v>98</v>
      </c>
      <c r="BB29" s="118">
        <f>'2_Métricas'!AP36</f>
        <v>100</v>
      </c>
      <c r="BC29" s="118">
        <f>'2_Métricas'!AQ36</f>
        <v>114</v>
      </c>
      <c r="BD29" s="118">
        <f>'2_Métricas'!AR36</f>
        <v>114</v>
      </c>
      <c r="BE29" s="118">
        <f>'2_Métricas'!AS36</f>
        <v>93</v>
      </c>
      <c r="BF29" s="118">
        <f>'2_Métricas'!AT36</f>
        <v>104</v>
      </c>
      <c r="BG29" s="118">
        <f>'2_Métricas'!AU36</f>
        <v>105</v>
      </c>
      <c r="BH29" s="118">
        <f>'2_Métricas'!AV36</f>
        <v>118</v>
      </c>
      <c r="BI29" s="118">
        <f>'2_Métricas'!AW36</f>
        <v>120</v>
      </c>
      <c r="BJ29" s="118">
        <f>'2_Métricas'!AX36</f>
        <v>115</v>
      </c>
      <c r="BK29" s="118">
        <f>'2_Métricas'!AY36</f>
        <v>0</v>
      </c>
      <c r="BL29" s="118">
        <f>'2_Métricas'!AZ36</f>
        <v>0</v>
      </c>
      <c r="BM29" s="118">
        <f>'2_Métricas'!BA36</f>
        <v>0</v>
      </c>
      <c r="BN29" s="118">
        <f>'2_Métricas'!BB36</f>
        <v>0</v>
      </c>
    </row>
    <row r="30" spans="1:66" ht="15" hidden="1" customHeight="1">
      <c r="A30" s="225"/>
      <c r="B30" s="225"/>
      <c r="C30" s="124" t="s">
        <v>93</v>
      </c>
      <c r="D30" s="125"/>
      <c r="E30" s="126"/>
      <c r="F30" s="126"/>
      <c r="G30" s="127"/>
      <c r="H30" s="113"/>
      <c r="I30" s="114"/>
      <c r="J30" s="115">
        <f t="shared" si="8"/>
        <v>0</v>
      </c>
      <c r="K30" s="115" t="s">
        <v>80</v>
      </c>
      <c r="L30" s="115">
        <f t="shared" si="9"/>
        <v>0</v>
      </c>
      <c r="M30" s="116"/>
      <c r="N30" s="117"/>
      <c r="O30" s="118">
        <f>'2_Métricas'!C37</f>
        <v>0</v>
      </c>
      <c r="P30" s="118">
        <f>'2_Métricas'!D37</f>
        <v>0</v>
      </c>
      <c r="Q30" s="118">
        <f>'2_Métricas'!E37</f>
        <v>0</v>
      </c>
      <c r="R30" s="118">
        <f>'2_Métricas'!F37</f>
        <v>0</v>
      </c>
      <c r="S30" s="118">
        <f>'2_Métricas'!G37</f>
        <v>0</v>
      </c>
      <c r="T30" s="118">
        <f>'2_Métricas'!H37</f>
        <v>0</v>
      </c>
      <c r="U30" s="118">
        <f>'2_Métricas'!I37</f>
        <v>0</v>
      </c>
      <c r="V30" s="118">
        <f>'2_Métricas'!J37</f>
        <v>0</v>
      </c>
      <c r="W30" s="118">
        <f>'2_Métricas'!K37</f>
        <v>0</v>
      </c>
      <c r="X30" s="118">
        <f>'2_Métricas'!L37</f>
        <v>0</v>
      </c>
      <c r="Y30" s="118">
        <f>'2_Métricas'!M37</f>
        <v>0</v>
      </c>
      <c r="Z30" s="118">
        <f>'2_Métricas'!N37</f>
        <v>0</v>
      </c>
      <c r="AA30" s="118">
        <f>'2_Métricas'!O37</f>
        <v>0</v>
      </c>
      <c r="AB30" s="118">
        <f>'2_Métricas'!P37</f>
        <v>0</v>
      </c>
      <c r="AC30" s="118">
        <f>'2_Métricas'!Q37</f>
        <v>0</v>
      </c>
      <c r="AD30" s="118">
        <f>'2_Métricas'!R37</f>
        <v>0</v>
      </c>
      <c r="AE30" s="118">
        <f>'2_Métricas'!S37</f>
        <v>0</v>
      </c>
      <c r="AF30" s="118">
        <f>'2_Métricas'!T37</f>
        <v>0</v>
      </c>
      <c r="AG30" s="118">
        <f>'2_Métricas'!U37</f>
        <v>0</v>
      </c>
      <c r="AH30" s="118">
        <f>'2_Métricas'!V37</f>
        <v>0</v>
      </c>
      <c r="AI30" s="118">
        <f>'2_Métricas'!W37</f>
        <v>0</v>
      </c>
      <c r="AJ30" s="118">
        <f>'2_Métricas'!X37</f>
        <v>0</v>
      </c>
      <c r="AK30" s="118">
        <f>'2_Métricas'!Y37</f>
        <v>0</v>
      </c>
      <c r="AL30" s="118">
        <f>'2_Métricas'!Z37</f>
        <v>0</v>
      </c>
      <c r="AM30" s="118">
        <f>'2_Métricas'!AA37</f>
        <v>0</v>
      </c>
      <c r="AN30" s="118">
        <f>'2_Métricas'!AB37</f>
        <v>0</v>
      </c>
      <c r="AO30" s="118">
        <f>'2_Métricas'!AC37</f>
        <v>0</v>
      </c>
      <c r="AP30" s="118">
        <f>'2_Métricas'!AD37</f>
        <v>0</v>
      </c>
      <c r="AQ30" s="118">
        <f>'2_Métricas'!AE37</f>
        <v>0</v>
      </c>
      <c r="AR30" s="118">
        <f>'2_Métricas'!AF37</f>
        <v>0</v>
      </c>
      <c r="AS30" s="118">
        <f>'2_Métricas'!AG37</f>
        <v>0</v>
      </c>
      <c r="AT30" s="118">
        <f>'2_Métricas'!AH37</f>
        <v>0</v>
      </c>
      <c r="AU30" s="118">
        <f>'2_Métricas'!AI37</f>
        <v>0</v>
      </c>
      <c r="AV30" s="118">
        <f>'2_Métricas'!AJ37</f>
        <v>0</v>
      </c>
      <c r="AW30" s="118">
        <f>'2_Métricas'!AK37</f>
        <v>0</v>
      </c>
      <c r="AX30" s="118">
        <f>'2_Métricas'!AL37</f>
        <v>0</v>
      </c>
      <c r="AY30" s="118">
        <f>'2_Métricas'!AM37</f>
        <v>0</v>
      </c>
      <c r="AZ30" s="118">
        <f>'2_Métricas'!AN37</f>
        <v>0</v>
      </c>
      <c r="BA30" s="118">
        <f>'2_Métricas'!AO37</f>
        <v>0</v>
      </c>
      <c r="BB30" s="118">
        <f>'2_Métricas'!AP37</f>
        <v>0</v>
      </c>
      <c r="BC30" s="118">
        <f>'2_Métricas'!AQ37</f>
        <v>0</v>
      </c>
      <c r="BD30" s="118">
        <f>'2_Métricas'!AR37</f>
        <v>0</v>
      </c>
      <c r="BE30" s="118">
        <f>'2_Métricas'!AS37</f>
        <v>0</v>
      </c>
      <c r="BF30" s="118">
        <f>'2_Métricas'!AT37</f>
        <v>0</v>
      </c>
      <c r="BG30" s="118">
        <f>'2_Métricas'!AU37</f>
        <v>0</v>
      </c>
      <c r="BH30" s="118">
        <f>'2_Métricas'!AV37</f>
        <v>0</v>
      </c>
      <c r="BI30" s="118">
        <f>'2_Métricas'!AW37</f>
        <v>0</v>
      </c>
      <c r="BJ30" s="118">
        <f>'2_Métricas'!AX37</f>
        <v>0</v>
      </c>
      <c r="BK30" s="118">
        <f>'2_Métricas'!AY37</f>
        <v>0</v>
      </c>
      <c r="BL30" s="118">
        <f>'2_Métricas'!AZ37</f>
        <v>0</v>
      </c>
      <c r="BM30" s="118">
        <f>'2_Métricas'!BA37</f>
        <v>0</v>
      </c>
      <c r="BN30" s="118">
        <f>'2_Métricas'!BB37</f>
        <v>0</v>
      </c>
    </row>
    <row r="31" spans="1:66" ht="15" hidden="1" customHeight="1">
      <c r="A31" s="225"/>
      <c r="B31" s="225"/>
      <c r="C31" s="120" t="s">
        <v>86</v>
      </c>
      <c r="D31" s="121"/>
      <c r="E31" s="122"/>
      <c r="F31" s="122"/>
      <c r="G31" s="123"/>
      <c r="H31" s="113" t="s">
        <v>79</v>
      </c>
      <c r="I31" s="114"/>
      <c r="J31" s="115">
        <f t="shared" si="8"/>
        <v>0</v>
      </c>
      <c r="K31" s="115" t="s">
        <v>80</v>
      </c>
      <c r="L31" s="115">
        <f t="shared" si="9"/>
        <v>0</v>
      </c>
      <c r="M31" s="116" t="s">
        <v>81</v>
      </c>
      <c r="N31" s="117"/>
      <c r="O31" s="118">
        <f>'2_Métricas'!C83</f>
        <v>35</v>
      </c>
      <c r="P31" s="118">
        <f>'2_Métricas'!D83</f>
        <v>47</v>
      </c>
      <c r="Q31" s="118">
        <f>'2_Métricas'!E83</f>
        <v>54</v>
      </c>
      <c r="R31" s="118">
        <f>'2_Métricas'!F83</f>
        <v>39</v>
      </c>
      <c r="S31" s="118">
        <f>'2_Métricas'!G83</f>
        <v>37</v>
      </c>
      <c r="T31" s="118">
        <f>'2_Métricas'!H83</f>
        <v>38</v>
      </c>
      <c r="U31" s="118">
        <f>'2_Métricas'!I83</f>
        <v>40</v>
      </c>
      <c r="V31" s="118">
        <f>'2_Métricas'!J83</f>
        <v>29</v>
      </c>
      <c r="W31" s="118">
        <f>'2_Métricas'!K83</f>
        <v>31</v>
      </c>
      <c r="X31" s="118">
        <f>'2_Métricas'!L83</f>
        <v>40</v>
      </c>
      <c r="Y31" s="118">
        <f>'2_Métricas'!M83</f>
        <v>28</v>
      </c>
      <c r="Z31" s="118">
        <f>'2_Métricas'!N83</f>
        <v>26</v>
      </c>
      <c r="AA31" s="118">
        <f>'2_Métricas'!O83</f>
        <v>19</v>
      </c>
      <c r="AB31" s="118">
        <f>'2_Métricas'!P83</f>
        <v>20</v>
      </c>
      <c r="AC31" s="118">
        <f>'2_Métricas'!Q83</f>
        <v>24</v>
      </c>
      <c r="AD31" s="118">
        <f>'2_Métricas'!R83</f>
        <v>24</v>
      </c>
      <c r="AE31" s="118">
        <f>'2_Métricas'!S83</f>
        <v>20</v>
      </c>
      <c r="AF31" s="118">
        <f>'2_Métricas'!T83</f>
        <v>21</v>
      </c>
      <c r="AG31" s="118">
        <f>'2_Métricas'!U83</f>
        <v>25</v>
      </c>
      <c r="AH31" s="118">
        <f>'2_Métricas'!V83</f>
        <v>31</v>
      </c>
      <c r="AI31" s="118">
        <f>'2_Métricas'!W83</f>
        <v>38</v>
      </c>
      <c r="AJ31" s="118">
        <f>'2_Métricas'!X83</f>
        <v>32</v>
      </c>
      <c r="AK31" s="118">
        <f>'2_Métricas'!Y83</f>
        <v>32</v>
      </c>
      <c r="AL31" s="118">
        <f>'2_Métricas'!Z83</f>
        <v>33</v>
      </c>
      <c r="AM31" s="118">
        <f>'2_Métricas'!AA83</f>
        <v>0</v>
      </c>
      <c r="AN31" s="118">
        <f>'2_Métricas'!AB83</f>
        <v>0</v>
      </c>
      <c r="AO31" s="118">
        <f>'2_Métricas'!AC83</f>
        <v>0</v>
      </c>
      <c r="AP31" s="118">
        <f>'2_Métricas'!AD83</f>
        <v>0</v>
      </c>
      <c r="AQ31" s="118">
        <f>'2_Métricas'!AE83</f>
        <v>0</v>
      </c>
      <c r="AR31" s="118">
        <f>'2_Métricas'!AF83</f>
        <v>0</v>
      </c>
      <c r="AS31" s="118">
        <f>'2_Métricas'!AG83</f>
        <v>0</v>
      </c>
      <c r="AT31" s="118">
        <f>'2_Métricas'!AH83</f>
        <v>0</v>
      </c>
      <c r="AU31" s="118">
        <f>'2_Métricas'!AI83</f>
        <v>0</v>
      </c>
      <c r="AV31" s="118">
        <f>'2_Métricas'!AJ83</f>
        <v>0</v>
      </c>
      <c r="AW31" s="118">
        <f>'2_Métricas'!AK83</f>
        <v>0</v>
      </c>
      <c r="AX31" s="118">
        <f>'2_Métricas'!AL83</f>
        <v>0</v>
      </c>
      <c r="AY31" s="118">
        <f>'2_Métricas'!AM83</f>
        <v>0</v>
      </c>
      <c r="AZ31" s="118">
        <f>'2_Métricas'!AN83</f>
        <v>0</v>
      </c>
      <c r="BA31" s="118">
        <f>'2_Métricas'!AO83</f>
        <v>0</v>
      </c>
      <c r="BB31" s="118">
        <f>'2_Métricas'!AP83</f>
        <v>0</v>
      </c>
      <c r="BC31" s="118">
        <f>'2_Métricas'!AQ83</f>
        <v>0</v>
      </c>
      <c r="BD31" s="118">
        <f>'2_Métricas'!AR83</f>
        <v>0</v>
      </c>
      <c r="BE31" s="118">
        <f>'2_Métricas'!AS83</f>
        <v>0</v>
      </c>
      <c r="BF31" s="118">
        <f>'2_Métricas'!AT83</f>
        <v>0</v>
      </c>
      <c r="BG31" s="118">
        <f>'2_Métricas'!AU83</f>
        <v>0</v>
      </c>
      <c r="BH31" s="118">
        <f>'2_Métricas'!AV83</f>
        <v>0</v>
      </c>
      <c r="BI31" s="118">
        <f>'2_Métricas'!AW83</f>
        <v>0</v>
      </c>
      <c r="BJ31" s="118">
        <f>'2_Métricas'!AX83</f>
        <v>0</v>
      </c>
      <c r="BK31" s="118">
        <f>'2_Métricas'!AY83</f>
        <v>0</v>
      </c>
      <c r="BL31" s="118">
        <f>'2_Métricas'!AZ83</f>
        <v>0</v>
      </c>
      <c r="BM31" s="118">
        <f>'2_Métricas'!BA83</f>
        <v>0</v>
      </c>
      <c r="BN31" s="118">
        <f>'2_Métricas'!BB83</f>
        <v>0</v>
      </c>
    </row>
    <row r="32" spans="1:66" ht="15" hidden="1" customHeight="1">
      <c r="A32" s="225"/>
      <c r="B32" s="225"/>
      <c r="C32" s="124" t="s">
        <v>92</v>
      </c>
      <c r="D32" s="125"/>
      <c r="E32" s="126"/>
      <c r="F32" s="126"/>
      <c r="G32" s="127"/>
      <c r="H32" s="113"/>
      <c r="I32" s="114"/>
      <c r="J32" s="115">
        <f t="shared" si="8"/>
        <v>0</v>
      </c>
      <c r="K32" s="115" t="s">
        <v>80</v>
      </c>
      <c r="L32" s="115">
        <f t="shared" si="9"/>
        <v>0</v>
      </c>
      <c r="M32" s="116"/>
      <c r="N32" s="117"/>
      <c r="O32" s="118">
        <f>'2_Métricas'!C84</f>
        <v>21</v>
      </c>
      <c r="P32" s="118">
        <f>'2_Métricas'!D84</f>
        <v>32</v>
      </c>
      <c r="Q32" s="118">
        <f>'2_Métricas'!E84</f>
        <v>36</v>
      </c>
      <c r="R32" s="118">
        <f>'2_Métricas'!F84</f>
        <v>15</v>
      </c>
      <c r="S32" s="118">
        <f>'2_Métricas'!G84</f>
        <v>12</v>
      </c>
      <c r="T32" s="118">
        <f>'2_Métricas'!H84</f>
        <v>9</v>
      </c>
      <c r="U32" s="118">
        <f>'2_Métricas'!I84</f>
        <v>12</v>
      </c>
      <c r="V32" s="118">
        <f>'2_Métricas'!J84</f>
        <v>13</v>
      </c>
      <c r="W32" s="118">
        <f>'2_Métricas'!K84</f>
        <v>14</v>
      </c>
      <c r="X32" s="118">
        <f>'2_Métricas'!L84</f>
        <v>16</v>
      </c>
      <c r="Y32" s="118">
        <f>'2_Métricas'!M84</f>
        <v>12</v>
      </c>
      <c r="Z32" s="118">
        <f>'2_Métricas'!N84</f>
        <v>9</v>
      </c>
      <c r="AA32" s="118">
        <f>'2_Métricas'!O84</f>
        <v>12</v>
      </c>
      <c r="AB32" s="118">
        <f>'2_Métricas'!P84</f>
        <v>12</v>
      </c>
      <c r="AC32" s="118">
        <f>'2_Métricas'!Q84</f>
        <v>16</v>
      </c>
      <c r="AD32" s="118">
        <f>'2_Métricas'!R84</f>
        <v>18</v>
      </c>
      <c r="AE32" s="118">
        <f>'2_Métricas'!S84</f>
        <v>14</v>
      </c>
      <c r="AF32" s="118">
        <f>'2_Métricas'!T84</f>
        <v>14</v>
      </c>
      <c r="AG32" s="118">
        <f>'2_Métricas'!U84</f>
        <v>17</v>
      </c>
      <c r="AH32" s="118">
        <f>'2_Métricas'!V84</f>
        <v>22</v>
      </c>
      <c r="AI32" s="118">
        <f>'2_Métricas'!W84</f>
        <v>21</v>
      </c>
      <c r="AJ32" s="118">
        <f>'2_Métricas'!X84</f>
        <v>14</v>
      </c>
      <c r="AK32" s="118">
        <f>'2_Métricas'!Y84</f>
        <v>18</v>
      </c>
      <c r="AL32" s="118">
        <f>'2_Métricas'!Z84</f>
        <v>15</v>
      </c>
      <c r="AM32" s="118">
        <f>'2_Métricas'!AA84</f>
        <v>0</v>
      </c>
      <c r="AN32" s="118">
        <f>'2_Métricas'!AB84</f>
        <v>0</v>
      </c>
      <c r="AO32" s="118">
        <f>'2_Métricas'!AC84</f>
        <v>0</v>
      </c>
      <c r="AP32" s="118">
        <f>'2_Métricas'!AD84</f>
        <v>0</v>
      </c>
      <c r="AQ32" s="118">
        <f>'2_Métricas'!AE84</f>
        <v>0</v>
      </c>
      <c r="AR32" s="118">
        <f>'2_Métricas'!AF84</f>
        <v>0</v>
      </c>
      <c r="AS32" s="118">
        <f>'2_Métricas'!AG84</f>
        <v>0</v>
      </c>
      <c r="AT32" s="118">
        <f>'2_Métricas'!AH84</f>
        <v>0</v>
      </c>
      <c r="AU32" s="118">
        <f>'2_Métricas'!AI84</f>
        <v>0</v>
      </c>
      <c r="AV32" s="118">
        <f>'2_Métricas'!AJ84</f>
        <v>0</v>
      </c>
      <c r="AW32" s="118">
        <f>'2_Métricas'!AK84</f>
        <v>0</v>
      </c>
      <c r="AX32" s="118">
        <f>'2_Métricas'!AL84</f>
        <v>0</v>
      </c>
      <c r="AY32" s="118">
        <f>'2_Métricas'!AM84</f>
        <v>0</v>
      </c>
      <c r="AZ32" s="118">
        <f>'2_Métricas'!AN84</f>
        <v>0</v>
      </c>
      <c r="BA32" s="118">
        <f>'2_Métricas'!AO84</f>
        <v>0</v>
      </c>
      <c r="BB32" s="118">
        <f>'2_Métricas'!AP84</f>
        <v>0</v>
      </c>
      <c r="BC32" s="118">
        <f>'2_Métricas'!AQ84</f>
        <v>0</v>
      </c>
      <c r="BD32" s="118">
        <f>'2_Métricas'!AR84</f>
        <v>0</v>
      </c>
      <c r="BE32" s="118">
        <f>'2_Métricas'!AS84</f>
        <v>0</v>
      </c>
      <c r="BF32" s="118">
        <f>'2_Métricas'!AT84</f>
        <v>0</v>
      </c>
      <c r="BG32" s="118">
        <f>'2_Métricas'!AU84</f>
        <v>0</v>
      </c>
      <c r="BH32" s="118">
        <f>'2_Métricas'!AV84</f>
        <v>0</v>
      </c>
      <c r="BI32" s="118">
        <f>'2_Métricas'!AW84</f>
        <v>0</v>
      </c>
      <c r="BJ32" s="118">
        <f>'2_Métricas'!AX84</f>
        <v>0</v>
      </c>
      <c r="BK32" s="118">
        <f>'2_Métricas'!AY84</f>
        <v>0</v>
      </c>
      <c r="BL32" s="118">
        <f>'2_Métricas'!AZ84</f>
        <v>0</v>
      </c>
      <c r="BM32" s="118">
        <f>'2_Métricas'!BA84</f>
        <v>0</v>
      </c>
      <c r="BN32" s="118">
        <f>'2_Métricas'!BB84</f>
        <v>0</v>
      </c>
    </row>
    <row r="33" spans="1:66" ht="15" hidden="1" customHeight="1">
      <c r="A33" s="225"/>
      <c r="B33" s="225"/>
      <c r="C33" s="124" t="s">
        <v>93</v>
      </c>
      <c r="D33" s="125"/>
      <c r="E33" s="126"/>
      <c r="F33" s="126"/>
      <c r="G33" s="127"/>
      <c r="H33" s="113"/>
      <c r="I33" s="114"/>
      <c r="J33" s="115">
        <f t="shared" si="8"/>
        <v>0</v>
      </c>
      <c r="K33" s="115" t="s">
        <v>80</v>
      </c>
      <c r="L33" s="115">
        <f t="shared" si="9"/>
        <v>0</v>
      </c>
      <c r="M33" s="116"/>
      <c r="N33" s="117"/>
      <c r="O33" s="118">
        <f>'2_Métricas'!C85</f>
        <v>14</v>
      </c>
      <c r="P33" s="118">
        <f>'2_Métricas'!D85</f>
        <v>15</v>
      </c>
      <c r="Q33" s="118">
        <f>'2_Métricas'!E85</f>
        <v>18</v>
      </c>
      <c r="R33" s="118">
        <f>'2_Métricas'!F85</f>
        <v>24</v>
      </c>
      <c r="S33" s="118">
        <f>'2_Métricas'!G85</f>
        <v>25</v>
      </c>
      <c r="T33" s="118">
        <f>'2_Métricas'!H85</f>
        <v>29</v>
      </c>
      <c r="U33" s="118">
        <f>'2_Métricas'!I85</f>
        <v>28</v>
      </c>
      <c r="V33" s="118">
        <f>'2_Métricas'!J85</f>
        <v>16</v>
      </c>
      <c r="W33" s="118">
        <f>'2_Métricas'!K85</f>
        <v>17</v>
      </c>
      <c r="X33" s="118">
        <f>'2_Métricas'!L85</f>
        <v>24</v>
      </c>
      <c r="Y33" s="118">
        <f>'2_Métricas'!M85</f>
        <v>16</v>
      </c>
      <c r="Z33" s="118">
        <f>'2_Métricas'!N85</f>
        <v>17</v>
      </c>
      <c r="AA33" s="118">
        <f>'2_Métricas'!O85</f>
        <v>7</v>
      </c>
      <c r="AB33" s="118">
        <f>'2_Métricas'!P85</f>
        <v>8</v>
      </c>
      <c r="AC33" s="118">
        <f>'2_Métricas'!Q85</f>
        <v>8</v>
      </c>
      <c r="AD33" s="118">
        <f>'2_Métricas'!R85</f>
        <v>6</v>
      </c>
      <c r="AE33" s="118">
        <f>'2_Métricas'!S85</f>
        <v>6</v>
      </c>
      <c r="AF33" s="118">
        <f>'2_Métricas'!T85</f>
        <v>7</v>
      </c>
      <c r="AG33" s="118">
        <f>'2_Métricas'!U85</f>
        <v>8</v>
      </c>
      <c r="AH33" s="118">
        <f>'2_Métricas'!V85</f>
        <v>9</v>
      </c>
      <c r="AI33" s="118">
        <f>'2_Métricas'!W85</f>
        <v>17</v>
      </c>
      <c r="AJ33" s="118">
        <f>'2_Métricas'!X85</f>
        <v>18</v>
      </c>
      <c r="AK33" s="118">
        <f>'2_Métricas'!Y85</f>
        <v>14</v>
      </c>
      <c r="AL33" s="118">
        <f>'2_Métricas'!Z85</f>
        <v>18</v>
      </c>
      <c r="AM33" s="118">
        <f>'2_Métricas'!AA85</f>
        <v>0</v>
      </c>
      <c r="AN33" s="118">
        <f>'2_Métricas'!AB85</f>
        <v>0</v>
      </c>
      <c r="AO33" s="118">
        <f>'2_Métricas'!AC85</f>
        <v>0</v>
      </c>
      <c r="AP33" s="118">
        <f>'2_Métricas'!AD85</f>
        <v>0</v>
      </c>
      <c r="AQ33" s="118">
        <f>'2_Métricas'!AE85</f>
        <v>0</v>
      </c>
      <c r="AR33" s="118">
        <f>'2_Métricas'!AF85</f>
        <v>0</v>
      </c>
      <c r="AS33" s="118">
        <f>'2_Métricas'!AG85</f>
        <v>0</v>
      </c>
      <c r="AT33" s="118">
        <f>'2_Métricas'!AH85</f>
        <v>0</v>
      </c>
      <c r="AU33" s="118">
        <f>'2_Métricas'!AI85</f>
        <v>0</v>
      </c>
      <c r="AV33" s="118">
        <f>'2_Métricas'!AJ85</f>
        <v>0</v>
      </c>
      <c r="AW33" s="118">
        <f>'2_Métricas'!AK85</f>
        <v>0</v>
      </c>
      <c r="AX33" s="118">
        <f>'2_Métricas'!AL85</f>
        <v>0</v>
      </c>
      <c r="AY33" s="118">
        <f>'2_Métricas'!AM85</f>
        <v>0</v>
      </c>
      <c r="AZ33" s="118">
        <f>'2_Métricas'!AN85</f>
        <v>0</v>
      </c>
      <c r="BA33" s="118">
        <f>'2_Métricas'!AO85</f>
        <v>0</v>
      </c>
      <c r="BB33" s="118">
        <f>'2_Métricas'!AP85</f>
        <v>0</v>
      </c>
      <c r="BC33" s="118">
        <f>'2_Métricas'!AQ85</f>
        <v>0</v>
      </c>
      <c r="BD33" s="118">
        <f>'2_Métricas'!AR85</f>
        <v>0</v>
      </c>
      <c r="BE33" s="118">
        <f>'2_Métricas'!AS85</f>
        <v>0</v>
      </c>
      <c r="BF33" s="118">
        <f>'2_Métricas'!AT85</f>
        <v>0</v>
      </c>
      <c r="BG33" s="118">
        <f>'2_Métricas'!AU85</f>
        <v>0</v>
      </c>
      <c r="BH33" s="118">
        <f>'2_Métricas'!AV85</f>
        <v>0</v>
      </c>
      <c r="BI33" s="118">
        <f>'2_Métricas'!AW85</f>
        <v>0</v>
      </c>
      <c r="BJ33" s="118">
        <f>'2_Métricas'!AX85</f>
        <v>0</v>
      </c>
      <c r="BK33" s="118">
        <f>'2_Métricas'!AY85</f>
        <v>0</v>
      </c>
      <c r="BL33" s="118">
        <f>'2_Métricas'!AZ85</f>
        <v>0</v>
      </c>
      <c r="BM33" s="118">
        <f>'2_Métricas'!BA85</f>
        <v>0</v>
      </c>
      <c r="BN33" s="118">
        <f>'2_Métricas'!BB85</f>
        <v>0</v>
      </c>
    </row>
    <row r="34" spans="1:66" ht="15" customHeight="1">
      <c r="A34" s="225"/>
      <c r="B34" s="225"/>
      <c r="C34" s="120" t="s">
        <v>87</v>
      </c>
      <c r="D34" s="121"/>
      <c r="E34" s="122"/>
      <c r="F34" s="122"/>
      <c r="G34" s="123"/>
      <c r="H34" s="113" t="s">
        <v>79</v>
      </c>
      <c r="I34" s="114">
        <v>40</v>
      </c>
      <c r="J34" s="115">
        <f t="shared" si="8"/>
        <v>38</v>
      </c>
      <c r="K34" s="115" t="s">
        <v>80</v>
      </c>
      <c r="L34" s="115">
        <f t="shared" si="9"/>
        <v>40</v>
      </c>
      <c r="M34" s="116" t="s">
        <v>81</v>
      </c>
      <c r="N34" s="117">
        <v>38</v>
      </c>
      <c r="O34" s="118">
        <f>'2_Métricas'!C59</f>
        <v>32</v>
      </c>
      <c r="P34" s="118">
        <f>'2_Métricas'!D59</f>
        <v>31</v>
      </c>
      <c r="Q34" s="118">
        <f>'2_Métricas'!E59</f>
        <v>32</v>
      </c>
      <c r="R34" s="118">
        <f>'2_Métricas'!F59</f>
        <v>30</v>
      </c>
      <c r="S34" s="118">
        <f>'2_Métricas'!G59</f>
        <v>27</v>
      </c>
      <c r="T34" s="118">
        <f>'2_Métricas'!H59</f>
        <v>31</v>
      </c>
      <c r="U34" s="118">
        <f>'2_Métricas'!I59</f>
        <v>31</v>
      </c>
      <c r="V34" s="118">
        <f>'2_Métricas'!J59</f>
        <v>31</v>
      </c>
      <c r="W34" s="118">
        <f>'2_Métricas'!K59</f>
        <v>28</v>
      </c>
      <c r="X34" s="118">
        <f>'2_Métricas'!L59</f>
        <v>32</v>
      </c>
      <c r="Y34" s="118">
        <f>'2_Métricas'!M59</f>
        <v>42</v>
      </c>
      <c r="Z34" s="118">
        <f>'2_Métricas'!N59</f>
        <v>39</v>
      </c>
      <c r="AA34" s="118">
        <f>'2_Métricas'!O59</f>
        <v>35</v>
      </c>
      <c r="AB34" s="118">
        <f>'2_Métricas'!P59</f>
        <v>33</v>
      </c>
      <c r="AC34" s="118">
        <f>'2_Métricas'!Q59</f>
        <v>33</v>
      </c>
      <c r="AD34" s="118">
        <f>'2_Métricas'!R59</f>
        <v>29</v>
      </c>
      <c r="AE34" s="118">
        <f>'2_Métricas'!S59</f>
        <v>29</v>
      </c>
      <c r="AF34" s="118">
        <f>'2_Métricas'!T59</f>
        <v>32</v>
      </c>
      <c r="AG34" s="118">
        <f>'2_Métricas'!U59</f>
        <v>37</v>
      </c>
      <c r="AH34" s="118">
        <f>'2_Métricas'!V59</f>
        <v>36</v>
      </c>
      <c r="AI34" s="118">
        <f>'2_Métricas'!W59</f>
        <v>41</v>
      </c>
      <c r="AJ34" s="118">
        <f>'2_Métricas'!X59</f>
        <v>44</v>
      </c>
      <c r="AK34" s="118">
        <f>'2_Métricas'!Y59</f>
        <v>45</v>
      </c>
      <c r="AL34" s="118">
        <f>'2_Métricas'!Z59</f>
        <v>47</v>
      </c>
      <c r="AM34" s="118">
        <f>'2_Métricas'!AA59</f>
        <v>47</v>
      </c>
      <c r="AN34" s="118">
        <f>'2_Métricas'!AB59</f>
        <v>43</v>
      </c>
      <c r="AO34" s="118">
        <f>'2_Métricas'!AC59</f>
        <v>39</v>
      </c>
      <c r="AP34" s="118">
        <f>'2_Métricas'!AD59</f>
        <v>38</v>
      </c>
      <c r="AQ34" s="118">
        <f>'2_Métricas'!AE59</f>
        <v>50</v>
      </c>
      <c r="AR34" s="118">
        <f>'2_Métricas'!AF59</f>
        <v>74</v>
      </c>
      <c r="AS34" s="118">
        <f>'2_Métricas'!AG59</f>
        <v>72</v>
      </c>
      <c r="AT34" s="118">
        <f>'2_Métricas'!AH59</f>
        <v>72</v>
      </c>
      <c r="AU34" s="118">
        <f>'2_Métricas'!AI59</f>
        <v>99</v>
      </c>
      <c r="AV34" s="118">
        <f>'2_Métricas'!AJ59</f>
        <v>100</v>
      </c>
      <c r="AW34" s="118">
        <f>'2_Métricas'!AK59</f>
        <v>84</v>
      </c>
      <c r="AX34" s="118">
        <f>'2_Métricas'!AL59</f>
        <v>76</v>
      </c>
      <c r="AY34" s="118">
        <f>'2_Métricas'!AM59</f>
        <v>73</v>
      </c>
      <c r="AZ34" s="118">
        <f>'2_Métricas'!AN59</f>
        <v>82</v>
      </c>
      <c r="BA34" s="118">
        <f>'2_Métricas'!AO59</f>
        <v>74</v>
      </c>
      <c r="BB34" s="118">
        <f>'2_Métricas'!AP59</f>
        <v>67</v>
      </c>
      <c r="BC34" s="118">
        <f>'2_Métricas'!AQ59</f>
        <v>56</v>
      </c>
      <c r="BD34" s="118">
        <f>'2_Métricas'!AR59</f>
        <v>59</v>
      </c>
      <c r="BE34" s="118">
        <f>'2_Métricas'!AS59</f>
        <v>63</v>
      </c>
      <c r="BF34" s="118">
        <f>'2_Métricas'!AT59</f>
        <v>55</v>
      </c>
      <c r="BG34" s="118">
        <f>'2_Métricas'!AU59</f>
        <v>47</v>
      </c>
      <c r="BH34" s="118">
        <f>'2_Métricas'!AV59</f>
        <v>47</v>
      </c>
      <c r="BI34" s="118">
        <f>'2_Métricas'!AW59</f>
        <v>44</v>
      </c>
      <c r="BJ34" s="118">
        <f>'2_Métricas'!AX59</f>
        <v>39</v>
      </c>
      <c r="BK34" s="118">
        <f>'2_Métricas'!AY59</f>
        <v>0</v>
      </c>
      <c r="BL34" s="118">
        <f>'2_Métricas'!AZ59</f>
        <v>0</v>
      </c>
      <c r="BM34" s="118">
        <f>'2_Métricas'!BA59</f>
        <v>0</v>
      </c>
      <c r="BN34" s="118">
        <f>'2_Métricas'!BB59</f>
        <v>0</v>
      </c>
    </row>
    <row r="35" spans="1:66" ht="15" hidden="1" customHeight="1">
      <c r="A35" s="225"/>
      <c r="B35" s="225"/>
      <c r="C35" s="128" t="s">
        <v>92</v>
      </c>
      <c r="D35" s="129"/>
      <c r="E35" s="130"/>
      <c r="F35" s="131"/>
      <c r="G35" s="132"/>
      <c r="H35" s="94"/>
      <c r="I35" s="95"/>
      <c r="J35" s="96">
        <f t="shared" si="8"/>
        <v>0</v>
      </c>
      <c r="K35" s="97" t="s">
        <v>80</v>
      </c>
      <c r="L35" s="96">
        <f t="shared" si="9"/>
        <v>0</v>
      </c>
      <c r="M35" s="98"/>
      <c r="N35" s="99"/>
      <c r="O35" s="100">
        <f>'2_Métricas'!C60</f>
        <v>29</v>
      </c>
      <c r="P35" s="100">
        <f>'2_Métricas'!D60</f>
        <v>28</v>
      </c>
      <c r="Q35" s="100">
        <f>'2_Métricas'!E60</f>
        <v>29</v>
      </c>
      <c r="R35" s="100">
        <f>'2_Métricas'!F60</f>
        <v>27</v>
      </c>
      <c r="S35" s="100">
        <f>'2_Métricas'!G60</f>
        <v>22</v>
      </c>
      <c r="T35" s="100">
        <f>'2_Métricas'!H60</f>
        <v>25</v>
      </c>
      <c r="U35" s="100">
        <f>'2_Métricas'!I60</f>
        <v>24</v>
      </c>
      <c r="V35" s="100">
        <f>'2_Métricas'!J60</f>
        <v>25</v>
      </c>
      <c r="W35" s="100">
        <f>'2_Métricas'!K60</f>
        <v>24</v>
      </c>
      <c r="X35" s="100">
        <f>'2_Métricas'!L60</f>
        <v>27</v>
      </c>
      <c r="Y35" s="100">
        <f>'2_Métricas'!M60</f>
        <v>38</v>
      </c>
      <c r="Z35" s="100">
        <f>'2_Métricas'!N60</f>
        <v>35</v>
      </c>
      <c r="AA35" s="100">
        <f>'2_Métricas'!O60</f>
        <v>32</v>
      </c>
      <c r="AB35" s="100">
        <f>'2_Métricas'!P60</f>
        <v>25</v>
      </c>
      <c r="AC35" s="100">
        <f>'2_Métricas'!Q60</f>
        <v>25</v>
      </c>
      <c r="AD35" s="100">
        <f>'2_Métricas'!R60</f>
        <v>21</v>
      </c>
      <c r="AE35" s="100">
        <f>'2_Métricas'!S60</f>
        <v>22</v>
      </c>
      <c r="AF35" s="100">
        <f>'2_Métricas'!T60</f>
        <v>25</v>
      </c>
      <c r="AG35" s="100">
        <f>'2_Métricas'!U60</f>
        <v>30</v>
      </c>
      <c r="AH35" s="100">
        <f>'2_Métricas'!V60</f>
        <v>31</v>
      </c>
      <c r="AI35" s="100">
        <f>'2_Métricas'!W60</f>
        <v>36</v>
      </c>
      <c r="AJ35" s="100">
        <f>'2_Métricas'!X60</f>
        <v>40</v>
      </c>
      <c r="AK35" s="100">
        <f>'2_Métricas'!Y60</f>
        <v>40</v>
      </c>
      <c r="AL35" s="100">
        <f>'2_Métricas'!Z60</f>
        <v>40</v>
      </c>
      <c r="AM35" s="100">
        <f>'2_Métricas'!AA60</f>
        <v>40</v>
      </c>
      <c r="AN35" s="100">
        <f>'2_Métricas'!AB60</f>
        <v>25</v>
      </c>
      <c r="AO35" s="100">
        <f>'2_Métricas'!AC60</f>
        <v>21</v>
      </c>
      <c r="AP35" s="100">
        <f>'2_Métricas'!AD60</f>
        <v>21</v>
      </c>
      <c r="AQ35" s="100">
        <f>'2_Métricas'!AE60</f>
        <v>41</v>
      </c>
      <c r="AR35" s="100">
        <f>'2_Métricas'!AF60</f>
        <v>63</v>
      </c>
      <c r="AS35" s="100">
        <f>'2_Métricas'!AG60</f>
        <v>61</v>
      </c>
      <c r="AT35" s="100">
        <f>'2_Métricas'!AH60</f>
        <v>52</v>
      </c>
      <c r="AU35" s="100">
        <f>'2_Métricas'!AI60</f>
        <v>47</v>
      </c>
      <c r="AV35" s="100">
        <f>'2_Métricas'!AJ60</f>
        <v>47</v>
      </c>
      <c r="AW35" s="100">
        <f>'2_Métricas'!AK60</f>
        <v>35</v>
      </c>
      <c r="AX35" s="100">
        <f>'2_Métricas'!AL60</f>
        <v>37</v>
      </c>
      <c r="AY35" s="100">
        <f>'2_Métricas'!AM60</f>
        <v>34</v>
      </c>
      <c r="AZ35" s="100">
        <f>'2_Métricas'!AN60</f>
        <v>36</v>
      </c>
      <c r="BA35" s="100">
        <f>'2_Métricas'!AO60</f>
        <v>32</v>
      </c>
      <c r="BB35" s="100">
        <f>'2_Métricas'!AP60</f>
        <v>36</v>
      </c>
      <c r="BC35" s="100">
        <f>'2_Métricas'!AQ60</f>
        <v>39</v>
      </c>
      <c r="BD35" s="100">
        <f>'2_Métricas'!AR60</f>
        <v>43</v>
      </c>
      <c r="BE35" s="100">
        <f>'2_Métricas'!AS60</f>
        <v>45</v>
      </c>
      <c r="BF35" s="100">
        <f>'2_Métricas'!AT60</f>
        <v>37</v>
      </c>
      <c r="BG35" s="100">
        <f>'2_Métricas'!AU60</f>
        <v>34</v>
      </c>
      <c r="BH35" s="100">
        <f>'2_Métricas'!AV60</f>
        <v>33</v>
      </c>
      <c r="BI35" s="100">
        <f>'2_Métricas'!AW60</f>
        <v>31</v>
      </c>
      <c r="BJ35" s="100">
        <f>'2_Métricas'!AX60</f>
        <v>34</v>
      </c>
      <c r="BK35" s="100">
        <f>'2_Métricas'!AY60</f>
        <v>0</v>
      </c>
      <c r="BL35" s="100">
        <f>'2_Métricas'!AZ60</f>
        <v>0</v>
      </c>
      <c r="BM35" s="100">
        <f>'2_Métricas'!BA60</f>
        <v>0</v>
      </c>
      <c r="BN35" s="100">
        <f>'2_Métricas'!BB60</f>
        <v>0</v>
      </c>
    </row>
    <row r="36" spans="1:66" ht="15" hidden="1" customHeight="1">
      <c r="A36" s="225"/>
      <c r="B36" s="225"/>
      <c r="C36" s="128" t="s">
        <v>93</v>
      </c>
      <c r="D36" s="129"/>
      <c r="E36" s="130"/>
      <c r="F36" s="131"/>
      <c r="G36" s="132"/>
      <c r="H36" s="94"/>
      <c r="I36" s="95"/>
      <c r="J36" s="96">
        <f t="shared" si="8"/>
        <v>0</v>
      </c>
      <c r="K36" s="97" t="s">
        <v>80</v>
      </c>
      <c r="L36" s="96">
        <f t="shared" si="9"/>
        <v>0</v>
      </c>
      <c r="M36" s="98"/>
      <c r="N36" s="99"/>
      <c r="O36" s="100">
        <f>'2_Métricas'!C61</f>
        <v>3</v>
      </c>
      <c r="P36" s="100">
        <f>'2_Métricas'!D61</f>
        <v>3</v>
      </c>
      <c r="Q36" s="100">
        <f>'2_Métricas'!E61</f>
        <v>3</v>
      </c>
      <c r="R36" s="100">
        <f>'2_Métricas'!F61</f>
        <v>3</v>
      </c>
      <c r="S36" s="100">
        <f>'2_Métricas'!G61</f>
        <v>5</v>
      </c>
      <c r="T36" s="100">
        <f>'2_Métricas'!H61</f>
        <v>6</v>
      </c>
      <c r="U36" s="100">
        <f>'2_Métricas'!I61</f>
        <v>7</v>
      </c>
      <c r="V36" s="100">
        <f>'2_Métricas'!J61</f>
        <v>6</v>
      </c>
      <c r="W36" s="100">
        <f>'2_Métricas'!K61</f>
        <v>4</v>
      </c>
      <c r="X36" s="100">
        <f>'2_Métricas'!L61</f>
        <v>5</v>
      </c>
      <c r="Y36" s="100">
        <f>'2_Métricas'!M61</f>
        <v>4</v>
      </c>
      <c r="Z36" s="100">
        <f>'2_Métricas'!N61</f>
        <v>4</v>
      </c>
      <c r="AA36" s="100">
        <f>'2_Métricas'!O61</f>
        <v>3</v>
      </c>
      <c r="AB36" s="100">
        <f>'2_Métricas'!P61</f>
        <v>8</v>
      </c>
      <c r="AC36" s="100">
        <f>'2_Métricas'!Q61</f>
        <v>8</v>
      </c>
      <c r="AD36" s="100">
        <f>'2_Métricas'!R61</f>
        <v>8</v>
      </c>
      <c r="AE36" s="100">
        <f>'2_Métricas'!S61</f>
        <v>7</v>
      </c>
      <c r="AF36" s="100">
        <f>'2_Métricas'!T61</f>
        <v>7</v>
      </c>
      <c r="AG36" s="100">
        <f>'2_Métricas'!U61</f>
        <v>7</v>
      </c>
      <c r="AH36" s="100">
        <f>'2_Métricas'!V61</f>
        <v>5</v>
      </c>
      <c r="AI36" s="100">
        <f>'2_Métricas'!W61</f>
        <v>5</v>
      </c>
      <c r="AJ36" s="100">
        <f>'2_Métricas'!X61</f>
        <v>4</v>
      </c>
      <c r="AK36" s="100">
        <f>'2_Métricas'!Y61</f>
        <v>5</v>
      </c>
      <c r="AL36" s="100">
        <f>'2_Métricas'!Z61</f>
        <v>7</v>
      </c>
      <c r="AM36" s="100">
        <f>'2_Métricas'!AA61</f>
        <v>7</v>
      </c>
      <c r="AN36" s="100">
        <f>'2_Métricas'!AB61</f>
        <v>18</v>
      </c>
      <c r="AO36" s="100">
        <f>'2_Métricas'!AC61</f>
        <v>18</v>
      </c>
      <c r="AP36" s="100">
        <f>'2_Métricas'!AD61</f>
        <v>17</v>
      </c>
      <c r="AQ36" s="100">
        <f>'2_Métricas'!AE61</f>
        <v>9</v>
      </c>
      <c r="AR36" s="100">
        <f>'2_Métricas'!AF61</f>
        <v>11</v>
      </c>
      <c r="AS36" s="100">
        <f>'2_Métricas'!AG61</f>
        <v>11</v>
      </c>
      <c r="AT36" s="100">
        <f>'2_Métricas'!AH61</f>
        <v>20</v>
      </c>
      <c r="AU36" s="100">
        <f>'2_Métricas'!AI61</f>
        <v>52</v>
      </c>
      <c r="AV36" s="100">
        <f>'2_Métricas'!AJ61</f>
        <v>53</v>
      </c>
      <c r="AW36" s="100">
        <f>'2_Métricas'!AK61</f>
        <v>49</v>
      </c>
      <c r="AX36" s="100">
        <f>'2_Métricas'!AL61</f>
        <v>39</v>
      </c>
      <c r="AY36" s="100">
        <f>'2_Métricas'!AM61</f>
        <v>39</v>
      </c>
      <c r="AZ36" s="100">
        <f>'2_Métricas'!AN61</f>
        <v>46</v>
      </c>
      <c r="BA36" s="100">
        <f>'2_Métricas'!AO61</f>
        <v>42</v>
      </c>
      <c r="BB36" s="100">
        <f>'2_Métricas'!AP61</f>
        <v>31</v>
      </c>
      <c r="BC36" s="100">
        <f>'2_Métricas'!AQ61</f>
        <v>17</v>
      </c>
      <c r="BD36" s="100">
        <f>'2_Métricas'!AR61</f>
        <v>16</v>
      </c>
      <c r="BE36" s="100">
        <f>'2_Métricas'!AS61</f>
        <v>18</v>
      </c>
      <c r="BF36" s="100">
        <f>'2_Métricas'!AT61</f>
        <v>18</v>
      </c>
      <c r="BG36" s="100">
        <f>'2_Métricas'!AU61</f>
        <v>13</v>
      </c>
      <c r="BH36" s="100">
        <f>'2_Métricas'!AV61</f>
        <v>14</v>
      </c>
      <c r="BI36" s="100">
        <f>'2_Métricas'!AW61</f>
        <v>13</v>
      </c>
      <c r="BJ36" s="100">
        <f>'2_Métricas'!AX61</f>
        <v>5</v>
      </c>
      <c r="BK36" s="100">
        <f>'2_Métricas'!AY61</f>
        <v>0</v>
      </c>
      <c r="BL36" s="100">
        <f>'2_Métricas'!AZ61</f>
        <v>0</v>
      </c>
      <c r="BM36" s="100">
        <f>'2_Métricas'!BA61</f>
        <v>0</v>
      </c>
      <c r="BN36" s="100">
        <f>'2_Métricas'!BB61</f>
        <v>0</v>
      </c>
    </row>
    <row r="37" spans="1:66" ht="29.25" customHeight="1">
      <c r="A37" s="225"/>
      <c r="B37" s="88">
        <v>4</v>
      </c>
      <c r="C37" s="89" t="s">
        <v>94</v>
      </c>
      <c r="D37" s="90" t="s">
        <v>95</v>
      </c>
      <c r="E37" s="91" t="s">
        <v>76</v>
      </c>
      <c r="F37" s="92" t="s">
        <v>77</v>
      </c>
      <c r="G37" s="93" t="s">
        <v>96</v>
      </c>
      <c r="H37" s="94" t="s">
        <v>81</v>
      </c>
      <c r="I37" s="133">
        <v>0.9</v>
      </c>
      <c r="J37" s="134">
        <f>I37</f>
        <v>0.9</v>
      </c>
      <c r="K37" s="97" t="s">
        <v>80</v>
      </c>
      <c r="L37" s="135">
        <f>N37</f>
        <v>1</v>
      </c>
      <c r="M37" s="98" t="s">
        <v>79</v>
      </c>
      <c r="N37" s="136">
        <v>1</v>
      </c>
      <c r="O37" s="137">
        <f t="shared" ref="O37:AT37" si="12">IF(O6=0,0,(O13/O6))</f>
        <v>1.7414965986394557</v>
      </c>
      <c r="P37" s="137">
        <f t="shared" si="12"/>
        <v>0.6470588235294118</v>
      </c>
      <c r="Q37" s="137">
        <f t="shared" si="12"/>
        <v>0.88188976377952755</v>
      </c>
      <c r="R37" s="137">
        <f t="shared" si="12"/>
        <v>1.2566371681415929</v>
      </c>
      <c r="S37" s="137">
        <f t="shared" si="12"/>
        <v>0.8571428571428571</v>
      </c>
      <c r="T37" s="137">
        <f t="shared" si="12"/>
        <v>0.63589743589743586</v>
      </c>
      <c r="U37" s="137">
        <f t="shared" si="12"/>
        <v>1.1957671957671958</v>
      </c>
      <c r="V37" s="137">
        <f t="shared" si="12"/>
        <v>1.0495867768595042</v>
      </c>
      <c r="W37" s="137">
        <f t="shared" si="12"/>
        <v>0.65053763440860213</v>
      </c>
      <c r="X37" s="137">
        <f t="shared" si="12"/>
        <v>1.6111111111111112</v>
      </c>
      <c r="Y37" s="137">
        <f t="shared" si="12"/>
        <v>0.92307692307692313</v>
      </c>
      <c r="Z37" s="137">
        <f t="shared" si="12"/>
        <v>0.81764705882352939</v>
      </c>
      <c r="AA37" s="137">
        <f t="shared" si="12"/>
        <v>1.4967741935483871</v>
      </c>
      <c r="AB37" s="137">
        <f t="shared" si="12"/>
        <v>0.80136986301369861</v>
      </c>
      <c r="AC37" s="137">
        <f t="shared" si="12"/>
        <v>0.89032258064516134</v>
      </c>
      <c r="AD37" s="137">
        <f t="shared" si="12"/>
        <v>1.9069767441860466</v>
      </c>
      <c r="AE37" s="137">
        <f t="shared" si="12"/>
        <v>0.80281690140845074</v>
      </c>
      <c r="AF37" s="137">
        <f t="shared" si="12"/>
        <v>0.83221476510067116</v>
      </c>
      <c r="AG37" s="137">
        <f t="shared" si="12"/>
        <v>1.0833333333333333</v>
      </c>
      <c r="AH37" s="137">
        <f t="shared" si="12"/>
        <v>0.75897435897435894</v>
      </c>
      <c r="AI37" s="137">
        <f t="shared" si="12"/>
        <v>0.68674698795180722</v>
      </c>
      <c r="AJ37" s="137">
        <f t="shared" si="12"/>
        <v>1.5792682926829269</v>
      </c>
      <c r="AK37" s="137">
        <f t="shared" si="12"/>
        <v>0.66666666666666663</v>
      </c>
      <c r="AL37" s="137">
        <f t="shared" si="12"/>
        <v>0.71974522292993626</v>
      </c>
      <c r="AM37" s="137">
        <f t="shared" si="12"/>
        <v>1.6230769230769231</v>
      </c>
      <c r="AN37" s="137">
        <f t="shared" si="12"/>
        <v>0.77181208053691275</v>
      </c>
      <c r="AO37" s="137">
        <f t="shared" si="12"/>
        <v>0.70921985815602839</v>
      </c>
      <c r="AP37" s="137">
        <f t="shared" si="12"/>
        <v>1.7731958762886597</v>
      </c>
      <c r="AQ37" s="137">
        <f t="shared" si="12"/>
        <v>0.63033175355450233</v>
      </c>
      <c r="AR37" s="137">
        <f t="shared" si="12"/>
        <v>0.60101010101010099</v>
      </c>
      <c r="AS37" s="137">
        <f t="shared" si="12"/>
        <v>1.1917098445595855</v>
      </c>
      <c r="AT37" s="138">
        <f t="shared" si="12"/>
        <v>0.54854368932038833</v>
      </c>
      <c r="AU37" s="137">
        <f t="shared" ref="AU37:BN37" si="13">IF(AU6=0,0,(AU13/AU6))</f>
        <v>0.64321608040201006</v>
      </c>
      <c r="AV37" s="137">
        <f t="shared" si="13"/>
        <v>1.5503875968992249</v>
      </c>
      <c r="AW37" s="137">
        <f t="shared" si="13"/>
        <v>0.88811188811188813</v>
      </c>
      <c r="AX37" s="137">
        <f t="shared" si="13"/>
        <v>0.77464788732394363</v>
      </c>
      <c r="AY37" s="137">
        <f t="shared" si="13"/>
        <v>1.5620915032679739</v>
      </c>
      <c r="AZ37" s="137">
        <f t="shared" si="13"/>
        <v>0.77380952380952384</v>
      </c>
      <c r="BA37" s="137">
        <f t="shared" si="13"/>
        <v>0.74269005847953218</v>
      </c>
      <c r="BB37" s="137">
        <f t="shared" si="13"/>
        <v>1.393939393939394</v>
      </c>
      <c r="BC37" s="137">
        <f t="shared" si="13"/>
        <v>0.65714285714285714</v>
      </c>
      <c r="BD37" s="137">
        <f t="shared" si="13"/>
        <v>0.8</v>
      </c>
      <c r="BE37" s="137">
        <f t="shared" si="13"/>
        <v>1.5777777777777777</v>
      </c>
      <c r="BF37" s="137">
        <f t="shared" si="13"/>
        <v>0.86486486486486491</v>
      </c>
      <c r="BG37" s="137">
        <f t="shared" si="13"/>
        <v>0.76296296296296295</v>
      </c>
      <c r="BH37" s="137">
        <f t="shared" si="13"/>
        <v>1.6956521739130435</v>
      </c>
      <c r="BI37" s="137">
        <f t="shared" si="13"/>
        <v>1.0538461538461539</v>
      </c>
      <c r="BJ37" s="137">
        <f t="shared" si="13"/>
        <v>0.83561643835616439</v>
      </c>
      <c r="BK37" s="137">
        <f t="shared" si="13"/>
        <v>0</v>
      </c>
      <c r="BL37" s="137">
        <f t="shared" si="13"/>
        <v>0</v>
      </c>
      <c r="BM37" s="137">
        <f t="shared" si="13"/>
        <v>0</v>
      </c>
      <c r="BN37" s="137">
        <f t="shared" si="13"/>
        <v>0</v>
      </c>
    </row>
    <row r="38" spans="1:66" ht="42.75" customHeight="1">
      <c r="A38" s="218" t="s">
        <v>97</v>
      </c>
      <c r="B38" s="139">
        <v>5</v>
      </c>
      <c r="C38" s="140" t="s">
        <v>98</v>
      </c>
      <c r="D38" s="141" t="s">
        <v>99</v>
      </c>
      <c r="E38" s="142" t="s">
        <v>76</v>
      </c>
      <c r="F38" s="143" t="s">
        <v>77</v>
      </c>
      <c r="G38" s="144" t="s">
        <v>100</v>
      </c>
      <c r="H38" s="94" t="s">
        <v>79</v>
      </c>
      <c r="I38" s="95">
        <v>7</v>
      </c>
      <c r="J38" s="96">
        <f t="shared" ref="J38:J47" si="14">N38</f>
        <v>5</v>
      </c>
      <c r="K38" s="97" t="s">
        <v>80</v>
      </c>
      <c r="L38" s="96">
        <f t="shared" ref="L38:L47" si="15">I38</f>
        <v>7</v>
      </c>
      <c r="M38" s="98" t="s">
        <v>81</v>
      </c>
      <c r="N38" s="108">
        <v>5</v>
      </c>
      <c r="O38" s="100">
        <f>IF('2_Métricas'!C11="","",('2_Métricas'!C9-'2_Métricas'!C11))</f>
        <v>0</v>
      </c>
      <c r="P38" s="100">
        <f>IF('2_Métricas'!D11="","",('2_Métricas'!D9-'2_Métricas'!D11))</f>
        <v>12</v>
      </c>
      <c r="Q38" s="100">
        <f>IF('2_Métricas'!E11="","",('2_Métricas'!E9-'2_Métricas'!E11))</f>
        <v>7</v>
      </c>
      <c r="R38" s="100">
        <f>IF('2_Métricas'!F11="","",('2_Métricas'!F9-'2_Métricas'!F11))</f>
        <v>0</v>
      </c>
      <c r="S38" s="100">
        <f>IF('2_Métricas'!G11="","",('2_Métricas'!G9-'2_Métricas'!G11))</f>
        <v>2</v>
      </c>
      <c r="T38" s="100">
        <f>IF('2_Métricas'!H11="","",('2_Métricas'!H9-'2_Métricas'!H11))</f>
        <v>17</v>
      </c>
      <c r="U38" s="100">
        <f>IF('2_Métricas'!I11="","",('2_Métricas'!I9-'2_Métricas'!I11))</f>
        <v>0</v>
      </c>
      <c r="V38" s="100">
        <f>IF('2_Métricas'!J11="","",('2_Métricas'!J9-'2_Métricas'!J11))</f>
        <v>1</v>
      </c>
      <c r="W38" s="100">
        <f>IF('2_Métricas'!K11="","",('2_Métricas'!K9-'2_Métricas'!K11))</f>
        <v>1</v>
      </c>
      <c r="X38" s="100">
        <f>IF('2_Métricas'!L11="","",('2_Métricas'!L9-'2_Métricas'!L11))</f>
        <v>3</v>
      </c>
      <c r="Y38" s="100">
        <f>IF('2_Métricas'!M11="","",('2_Métricas'!M9-'2_Métricas'!M11))</f>
        <v>3</v>
      </c>
      <c r="Z38" s="100">
        <f>IF('2_Métricas'!N11="","",('2_Métricas'!N9-'2_Métricas'!N11))</f>
        <v>3</v>
      </c>
      <c r="AA38" s="100">
        <f>IF('2_Métricas'!O11="","",('2_Métricas'!O9-'2_Métricas'!O11))</f>
        <v>3</v>
      </c>
      <c r="AB38" s="100">
        <f>IF('2_Métricas'!P11="","",('2_Métricas'!P9-'2_Métricas'!P11))</f>
        <v>1</v>
      </c>
      <c r="AC38" s="100">
        <f>IF('2_Métricas'!Q11="","",('2_Métricas'!Q9-'2_Métricas'!Q11))</f>
        <v>1</v>
      </c>
      <c r="AD38" s="100">
        <f>IF('2_Métricas'!R11="","",('2_Métricas'!R9-'2_Métricas'!R11))</f>
        <v>0</v>
      </c>
      <c r="AE38" s="100">
        <f>IF('2_Métricas'!S11="","",('2_Métricas'!S9-'2_Métricas'!S11))</f>
        <v>1</v>
      </c>
      <c r="AF38" s="100">
        <f>IF('2_Métricas'!T11="","",('2_Métricas'!T9-'2_Métricas'!T11))</f>
        <v>0</v>
      </c>
      <c r="AG38" s="100">
        <f>IF('2_Métricas'!U11="","",('2_Métricas'!U9-'2_Métricas'!U11))</f>
        <v>3</v>
      </c>
      <c r="AH38" s="100">
        <f>IF('2_Métricas'!V11="","",('2_Métricas'!V9-'2_Métricas'!V11))</f>
        <v>2</v>
      </c>
      <c r="AI38" s="100">
        <f>IF('2_Métricas'!W11="","",('2_Métricas'!W9-'2_Métricas'!W11))</f>
        <v>35</v>
      </c>
      <c r="AJ38" s="100">
        <f>IF('2_Métricas'!X11="","",('2_Métricas'!X9-'2_Métricas'!X11))</f>
        <v>2</v>
      </c>
      <c r="AK38" s="100">
        <f>IF('2_Métricas'!Y11="","",('2_Métricas'!Y9-'2_Métricas'!Y11))</f>
        <v>3</v>
      </c>
      <c r="AL38" s="100">
        <f>IF('2_Métricas'!Z11="","",('2_Métricas'!Z9-'2_Métricas'!Z11))</f>
        <v>1</v>
      </c>
      <c r="AM38" s="100">
        <f>IF('2_Métricas'!AA11="","",('2_Métricas'!AA9-'2_Métricas'!AA11))</f>
        <v>1</v>
      </c>
      <c r="AN38" s="100">
        <f>IF('2_Métricas'!AB11="","",('2_Métricas'!AB9-'2_Métricas'!AB11))</f>
        <v>5</v>
      </c>
      <c r="AO38" s="100">
        <f>IF('2_Métricas'!AC11="","",('2_Métricas'!AC9-'2_Métricas'!AC11))</f>
        <v>1</v>
      </c>
      <c r="AP38" s="100">
        <f>IF('2_Métricas'!AD11="","",('2_Métricas'!AD9-'2_Métricas'!AD11))</f>
        <v>6</v>
      </c>
      <c r="AQ38" s="100">
        <f>IF('2_Métricas'!AE11="","",('2_Métricas'!AE9-'2_Métricas'!AE11))</f>
        <v>6</v>
      </c>
      <c r="AR38" s="100">
        <f>IF('2_Métricas'!AF11="","",('2_Métricas'!AF9-'2_Métricas'!AF11))</f>
        <v>6</v>
      </c>
      <c r="AS38" s="100">
        <f>IF('2_Métricas'!AG11="","",('2_Métricas'!AG9-'2_Métricas'!AG11))</f>
        <v>4</v>
      </c>
      <c r="AT38" s="100">
        <f>IF('2_Métricas'!AH11="","",('2_Métricas'!AH9-'2_Métricas'!AH11))</f>
        <v>4</v>
      </c>
      <c r="AU38" s="100">
        <f>IF('2_Métricas'!AI11="","",('2_Métricas'!AI9-'2_Métricas'!AI11))</f>
        <v>4</v>
      </c>
      <c r="AV38" s="100">
        <f>IF('2_Métricas'!AJ11="","",('2_Métricas'!AJ9-'2_Métricas'!AJ11))</f>
        <v>0</v>
      </c>
      <c r="AW38" s="100">
        <f>IF('2_Métricas'!AK11="","",('2_Métricas'!AK9-'2_Métricas'!AK11))</f>
        <v>0</v>
      </c>
      <c r="AX38" s="100">
        <f>IF('2_Métricas'!AL11="","",('2_Métricas'!AL9-'2_Métricas'!AL11))</f>
        <v>5</v>
      </c>
      <c r="AY38" s="100">
        <f>IF('2_Métricas'!AM11="","",('2_Métricas'!AM9-'2_Métricas'!AM11))</f>
        <v>1</v>
      </c>
      <c r="AZ38" s="100">
        <f>IF('2_Métricas'!AN11="","",('2_Métricas'!AN9-'2_Métricas'!AN11))</f>
        <v>0</v>
      </c>
      <c r="BA38" s="100">
        <f>IF('2_Métricas'!AO11="","",('2_Métricas'!AO9-'2_Métricas'!AO11))</f>
        <v>0</v>
      </c>
      <c r="BB38" s="100">
        <f>IF('2_Métricas'!AP11="","",('2_Métricas'!AP9-'2_Métricas'!AP11))</f>
        <v>1</v>
      </c>
      <c r="BC38" s="100">
        <f>IF('2_Métricas'!AQ11="","",('2_Métricas'!AQ9-'2_Métricas'!AQ11))</f>
        <v>2</v>
      </c>
      <c r="BD38" s="100">
        <f>IF('2_Métricas'!AR11="","",('2_Métricas'!AR9-'2_Métricas'!AR11))</f>
        <v>3</v>
      </c>
      <c r="BE38" s="100">
        <f>IF('2_Métricas'!AS11="","",('2_Métricas'!AS9-'2_Métricas'!AS11))</f>
        <v>0</v>
      </c>
      <c r="BF38" s="100">
        <f>IF('2_Métricas'!AT11="","",('2_Métricas'!AT9-'2_Métricas'!AT11))</f>
        <v>0</v>
      </c>
      <c r="BG38" s="100">
        <f>IF('2_Métricas'!AU11="","",('2_Métricas'!AU9-'2_Métricas'!AU11))</f>
        <v>0</v>
      </c>
      <c r="BH38" s="100">
        <f>IF('2_Métricas'!AV11="","",('2_Métricas'!AV9-'2_Métricas'!AV11))</f>
        <v>0</v>
      </c>
      <c r="BI38" s="100">
        <f>IF('2_Métricas'!AW11="","",('2_Métricas'!AW9-'2_Métricas'!AW11))</f>
        <v>2</v>
      </c>
      <c r="BJ38" s="100">
        <f>IF('2_Métricas'!AX11="","",('2_Métricas'!AX9-'2_Métricas'!AX11))</f>
        <v>0</v>
      </c>
      <c r="BK38" s="100" t="str">
        <f>IF('2_Métricas'!AY11="","",('2_Métricas'!AY9-'2_Métricas'!AY11))</f>
        <v/>
      </c>
      <c r="BL38" s="100" t="str">
        <f>IF('2_Métricas'!AZ11="","",('2_Métricas'!AZ9-'2_Métricas'!AZ11))</f>
        <v/>
      </c>
      <c r="BM38" s="100" t="str">
        <f>IF('2_Métricas'!BA11="","",('2_Métricas'!BA9-'2_Métricas'!BA11))</f>
        <v/>
      </c>
      <c r="BN38" s="100" t="str">
        <f>IF('2_Métricas'!BB11="","",('2_Métricas'!BB9-'2_Métricas'!BB11))</f>
        <v/>
      </c>
    </row>
    <row r="39" spans="1:66" ht="29.25" customHeight="1">
      <c r="A39" s="218"/>
      <c r="B39" s="139">
        <v>6</v>
      </c>
      <c r="C39" s="140" t="s">
        <v>101</v>
      </c>
      <c r="D39" s="141" t="s">
        <v>102</v>
      </c>
      <c r="E39" s="142" t="s">
        <v>76</v>
      </c>
      <c r="F39" s="143" t="s">
        <v>77</v>
      </c>
      <c r="G39" s="144" t="s">
        <v>103</v>
      </c>
      <c r="H39" s="94" t="s">
        <v>79</v>
      </c>
      <c r="I39" s="95">
        <v>30</v>
      </c>
      <c r="J39" s="96">
        <f t="shared" si="14"/>
        <v>23</v>
      </c>
      <c r="K39" s="97" t="s">
        <v>80</v>
      </c>
      <c r="L39" s="96">
        <f t="shared" si="15"/>
        <v>30</v>
      </c>
      <c r="M39" s="98" t="s">
        <v>81</v>
      </c>
      <c r="N39" s="108">
        <v>23</v>
      </c>
      <c r="O39" s="100">
        <f t="shared" ref="O39:Y39" si="16">IF(O45=0,0,MAX(O40:O45))</f>
        <v>0</v>
      </c>
      <c r="P39" s="100">
        <f t="shared" si="16"/>
        <v>0</v>
      </c>
      <c r="Q39" s="100">
        <f t="shared" si="16"/>
        <v>3</v>
      </c>
      <c r="R39" s="100">
        <f t="shared" si="16"/>
        <v>0</v>
      </c>
      <c r="S39" s="100">
        <f t="shared" si="16"/>
        <v>0</v>
      </c>
      <c r="T39" s="100">
        <f t="shared" si="16"/>
        <v>0</v>
      </c>
      <c r="U39" s="100">
        <f t="shared" si="16"/>
        <v>1</v>
      </c>
      <c r="V39" s="100">
        <f t="shared" si="16"/>
        <v>0</v>
      </c>
      <c r="W39" s="100">
        <f t="shared" si="16"/>
        <v>0</v>
      </c>
      <c r="X39" s="100">
        <f t="shared" si="16"/>
        <v>0</v>
      </c>
      <c r="Y39" s="100">
        <f t="shared" si="16"/>
        <v>0</v>
      </c>
      <c r="Z39" s="100">
        <f t="shared" ref="Z39:AP39" si="17">MAX(Z40:Z45)</f>
        <v>0</v>
      </c>
      <c r="AA39" s="100">
        <f t="shared" si="17"/>
        <v>0</v>
      </c>
      <c r="AB39" s="100">
        <f t="shared" si="17"/>
        <v>0</v>
      </c>
      <c r="AC39" s="100">
        <f t="shared" si="17"/>
        <v>1</v>
      </c>
      <c r="AD39" s="100">
        <f t="shared" si="17"/>
        <v>1</v>
      </c>
      <c r="AE39" s="100">
        <f t="shared" si="17"/>
        <v>4</v>
      </c>
      <c r="AF39" s="100">
        <f t="shared" si="17"/>
        <v>12</v>
      </c>
      <c r="AG39" s="100">
        <f t="shared" si="17"/>
        <v>27</v>
      </c>
      <c r="AH39" s="100">
        <f t="shared" si="17"/>
        <v>29</v>
      </c>
      <c r="AI39" s="100">
        <f t="shared" si="17"/>
        <v>64</v>
      </c>
      <c r="AJ39" s="100">
        <f t="shared" si="17"/>
        <v>17</v>
      </c>
      <c r="AK39" s="100">
        <f t="shared" si="17"/>
        <v>32</v>
      </c>
      <c r="AL39" s="100">
        <f t="shared" si="17"/>
        <v>8</v>
      </c>
      <c r="AM39" s="100">
        <f t="shared" si="17"/>
        <v>8</v>
      </c>
      <c r="AN39" s="100">
        <f t="shared" si="17"/>
        <v>6</v>
      </c>
      <c r="AO39" s="100">
        <f t="shared" si="17"/>
        <v>4</v>
      </c>
      <c r="AP39" s="100">
        <f t="shared" si="17"/>
        <v>6</v>
      </c>
      <c r="AQ39" s="100">
        <f t="shared" ref="AQ39:BN39" si="18">MAX(AQ40:AQ43,AQ45)</f>
        <v>9</v>
      </c>
      <c r="AR39" s="100">
        <f t="shared" si="18"/>
        <v>6</v>
      </c>
      <c r="AS39" s="100">
        <f t="shared" si="18"/>
        <v>7</v>
      </c>
      <c r="AT39" s="100">
        <f t="shared" si="18"/>
        <v>1</v>
      </c>
      <c r="AU39" s="100">
        <f t="shared" si="18"/>
        <v>7</v>
      </c>
      <c r="AV39" s="100">
        <f t="shared" si="18"/>
        <v>5</v>
      </c>
      <c r="AW39" s="100">
        <f t="shared" si="18"/>
        <v>0</v>
      </c>
      <c r="AX39" s="100">
        <f t="shared" si="18"/>
        <v>0</v>
      </c>
      <c r="AY39" s="100">
        <f t="shared" si="18"/>
        <v>2</v>
      </c>
      <c r="AZ39" s="100">
        <f t="shared" si="18"/>
        <v>0</v>
      </c>
      <c r="BA39" s="100">
        <f t="shared" si="18"/>
        <v>1</v>
      </c>
      <c r="BB39" s="100">
        <f t="shared" si="18"/>
        <v>1</v>
      </c>
      <c r="BC39" s="100">
        <f t="shared" si="18"/>
        <v>0</v>
      </c>
      <c r="BD39" s="100">
        <f t="shared" si="18"/>
        <v>4</v>
      </c>
      <c r="BE39" s="100">
        <f t="shared" si="18"/>
        <v>0</v>
      </c>
      <c r="BF39" s="100">
        <f t="shared" si="18"/>
        <v>1</v>
      </c>
      <c r="BG39" s="100">
        <f t="shared" si="18"/>
        <v>0</v>
      </c>
      <c r="BH39" s="100">
        <f t="shared" si="18"/>
        <v>0</v>
      </c>
      <c r="BI39" s="100">
        <f t="shared" si="18"/>
        <v>1</v>
      </c>
      <c r="BJ39" s="100">
        <f t="shared" si="18"/>
        <v>0</v>
      </c>
      <c r="BK39" s="100">
        <f t="shared" si="18"/>
        <v>0</v>
      </c>
      <c r="BL39" s="100">
        <f t="shared" si="18"/>
        <v>0</v>
      </c>
      <c r="BM39" s="100">
        <f t="shared" si="18"/>
        <v>0</v>
      </c>
      <c r="BN39" s="100">
        <f t="shared" si="18"/>
        <v>0</v>
      </c>
    </row>
    <row r="40" spans="1:66" ht="15" customHeight="1">
      <c r="A40" s="218"/>
      <c r="B40" s="145"/>
      <c r="C40" s="146" t="s">
        <v>82</v>
      </c>
      <c r="D40" s="147"/>
      <c r="E40" s="148"/>
      <c r="F40" s="149"/>
      <c r="G40" s="150"/>
      <c r="H40" s="94" t="s">
        <v>79</v>
      </c>
      <c r="I40" s="95">
        <v>12</v>
      </c>
      <c r="J40" s="96">
        <f t="shared" si="14"/>
        <v>10</v>
      </c>
      <c r="K40" s="97" t="s">
        <v>80</v>
      </c>
      <c r="L40" s="96">
        <f t="shared" si="15"/>
        <v>12</v>
      </c>
      <c r="M40" s="98" t="s">
        <v>81</v>
      </c>
      <c r="N40" s="108">
        <v>10</v>
      </c>
      <c r="O40" s="100">
        <f>'2_Métricas'!C9-'2_Métricas'!C158</f>
        <v>0</v>
      </c>
      <c r="P40" s="100">
        <f>'2_Métricas'!D9-'2_Métricas'!D158</f>
        <v>0</v>
      </c>
      <c r="Q40" s="100">
        <f>'2_Métricas'!E9-'2_Métricas'!E158</f>
        <v>0</v>
      </c>
      <c r="R40" s="100">
        <f>'2_Métricas'!F9-'2_Métricas'!F158</f>
        <v>0</v>
      </c>
      <c r="S40" s="100">
        <f>'2_Métricas'!G9-'2_Métricas'!G158</f>
        <v>0</v>
      </c>
      <c r="T40" s="100">
        <f>'2_Métricas'!H9-'2_Métricas'!H158</f>
        <v>0</v>
      </c>
      <c r="U40" s="100">
        <f>'2_Métricas'!I9-'2_Métricas'!I158</f>
        <v>0</v>
      </c>
      <c r="V40" s="100">
        <f>'2_Métricas'!J7-'2_Métricas'!J109</f>
        <v>1</v>
      </c>
      <c r="W40" s="100">
        <f>'2_Métricas'!K9-'2_Métricas'!K158</f>
        <v>7</v>
      </c>
      <c r="X40" s="100">
        <f>'2_Métricas'!L9-'2_Métricas'!L158</f>
        <v>0</v>
      </c>
      <c r="Y40" s="100">
        <f>'2_Métricas'!M9-'2_Métricas'!M158</f>
        <v>0</v>
      </c>
      <c r="Z40" s="100">
        <f>'2_Métricas'!N9-'2_Métricas'!N158</f>
        <v>0</v>
      </c>
      <c r="AA40" s="100">
        <f>'2_Métricas'!O9-'2_Métricas'!O158</f>
        <v>0</v>
      </c>
      <c r="AB40" s="100">
        <f>'2_Métricas'!P9-'2_Métricas'!P158</f>
        <v>0</v>
      </c>
      <c r="AC40" s="100">
        <f>'2_Métricas'!Q9-'2_Métricas'!Q158</f>
        <v>1</v>
      </c>
      <c r="AD40" s="100">
        <f>'2_Métricas'!R9-'2_Métricas'!R158</f>
        <v>0</v>
      </c>
      <c r="AE40" s="100">
        <f>'2_Métricas'!S9-'2_Métricas'!S158</f>
        <v>4</v>
      </c>
      <c r="AF40" s="100">
        <f>'2_Métricas'!T9-'2_Métricas'!T158</f>
        <v>12</v>
      </c>
      <c r="AG40" s="100">
        <f>'2_Métricas'!U9-'2_Métricas'!U158</f>
        <v>27</v>
      </c>
      <c r="AH40" s="100">
        <f>'2_Métricas'!V9-'2_Métricas'!V158</f>
        <v>29</v>
      </c>
      <c r="AI40" s="100">
        <f>'2_Métricas'!W9-'2_Métricas'!W158</f>
        <v>64</v>
      </c>
      <c r="AJ40" s="100">
        <f>'2_Métricas'!X9-'2_Métricas'!X158</f>
        <v>17</v>
      </c>
      <c r="AK40" s="100">
        <f>'2_Métricas'!Y9-'2_Métricas'!Y158</f>
        <v>14</v>
      </c>
      <c r="AL40" s="100">
        <f>'2_Métricas'!Z9-'2_Métricas'!Z158</f>
        <v>8</v>
      </c>
      <c r="AM40" s="100">
        <f>'2_Métricas'!AA9-'2_Métricas'!AA158</f>
        <v>8</v>
      </c>
      <c r="AN40" s="100">
        <f>'2_Métricas'!AB9-'2_Métricas'!AB158</f>
        <v>6</v>
      </c>
      <c r="AO40" s="100">
        <f>'2_Métricas'!AC9-'2_Métricas'!AC158</f>
        <v>4</v>
      </c>
      <c r="AP40" s="100">
        <f>'2_Métricas'!AD9-'2_Métricas'!AD158</f>
        <v>6</v>
      </c>
      <c r="AQ40" s="100">
        <f>'2_Métricas'!AE9-'2_Métricas'!AE158</f>
        <v>0</v>
      </c>
      <c r="AR40" s="100">
        <f>'2_Métricas'!AF9-'2_Métricas'!AF158</f>
        <v>6</v>
      </c>
      <c r="AS40" s="100">
        <f>'2_Métricas'!AG9-'2_Métricas'!AG158</f>
        <v>0</v>
      </c>
      <c r="AT40" s="100">
        <f>'2_Métricas'!AH9-'2_Métricas'!AH158</f>
        <v>1</v>
      </c>
      <c r="AU40" s="100">
        <f>'2_Métricas'!AI9-'2_Métricas'!AI158</f>
        <v>7</v>
      </c>
      <c r="AV40" s="100">
        <f>'2_Métricas'!AJ9-'2_Métricas'!AJ158</f>
        <v>5</v>
      </c>
      <c r="AW40" s="100">
        <f>'2_Métricas'!AK9-'2_Métricas'!AK158</f>
        <v>0</v>
      </c>
      <c r="AX40" s="100">
        <f>'2_Métricas'!AL9-'2_Métricas'!AL158</f>
        <v>0</v>
      </c>
      <c r="AY40" s="100">
        <f>'2_Métricas'!AM9-'2_Métricas'!AM158</f>
        <v>2</v>
      </c>
      <c r="AZ40" s="100">
        <f>'2_Métricas'!AN9-'2_Métricas'!AN158</f>
        <v>0</v>
      </c>
      <c r="BA40" s="100">
        <f>'2_Métricas'!AO9-'2_Métricas'!AO158</f>
        <v>0</v>
      </c>
      <c r="BB40" s="100">
        <f>'2_Métricas'!AP9-'2_Métricas'!AP158</f>
        <v>1</v>
      </c>
      <c r="BC40" s="100">
        <f>'2_Métricas'!AQ9-'2_Métricas'!AQ158</f>
        <v>0</v>
      </c>
      <c r="BD40" s="100">
        <f>'2_Métricas'!AR9-'2_Métricas'!AR158</f>
        <v>4</v>
      </c>
      <c r="BE40" s="100">
        <f>'2_Métricas'!AS9-'2_Métricas'!AS158</f>
        <v>0</v>
      </c>
      <c r="BF40" s="100">
        <f>'2_Métricas'!AT9-'2_Métricas'!AT158</f>
        <v>1</v>
      </c>
      <c r="BG40" s="100">
        <f>'2_Métricas'!AU9-'2_Métricas'!AU158</f>
        <v>0</v>
      </c>
      <c r="BH40" s="100">
        <f>'2_Métricas'!AV9-'2_Métricas'!AV158</f>
        <v>0</v>
      </c>
      <c r="BI40" s="100">
        <f>'2_Métricas'!AW9-'2_Métricas'!AW158</f>
        <v>1</v>
      </c>
      <c r="BJ40" s="100">
        <f>'2_Métricas'!AX9-'2_Métricas'!AX158</f>
        <v>0</v>
      </c>
      <c r="BK40" s="100">
        <f>'2_Métricas'!AY9-'2_Métricas'!AY158</f>
        <v>0</v>
      </c>
      <c r="BL40" s="100">
        <f>'2_Métricas'!AZ9-'2_Métricas'!AZ158</f>
        <v>0</v>
      </c>
      <c r="BM40" s="100">
        <f>'2_Métricas'!BA9-'2_Métricas'!BA158</f>
        <v>0</v>
      </c>
      <c r="BN40" s="100">
        <f>'2_Métricas'!BB9-'2_Métricas'!BB158</f>
        <v>0</v>
      </c>
    </row>
    <row r="41" spans="1:66" ht="15" customHeight="1">
      <c r="A41" s="218"/>
      <c r="B41" s="145"/>
      <c r="C41" s="146" t="s">
        <v>83</v>
      </c>
      <c r="D41" s="147"/>
      <c r="E41" s="148"/>
      <c r="F41" s="149"/>
      <c r="G41" s="150"/>
      <c r="H41" s="94" t="s">
        <v>79</v>
      </c>
      <c r="I41" s="95">
        <v>7</v>
      </c>
      <c r="J41" s="96">
        <f t="shared" si="14"/>
        <v>5</v>
      </c>
      <c r="K41" s="97" t="s">
        <v>80</v>
      </c>
      <c r="L41" s="96">
        <f t="shared" si="15"/>
        <v>7</v>
      </c>
      <c r="M41" s="98" t="s">
        <v>81</v>
      </c>
      <c r="N41" s="108">
        <v>5</v>
      </c>
      <c r="O41" s="100">
        <f>'2_Métricas'!C9-'2_Métricas'!C134</f>
        <v>0</v>
      </c>
      <c r="P41" s="100">
        <f>'2_Métricas'!D9-'2_Métricas'!D134</f>
        <v>0</v>
      </c>
      <c r="Q41" s="100">
        <f>'2_Métricas'!E9-'2_Métricas'!E134</f>
        <v>0</v>
      </c>
      <c r="R41" s="100">
        <f>'2_Métricas'!F9-'2_Métricas'!F134</f>
        <v>0</v>
      </c>
      <c r="S41" s="100">
        <f>'2_Métricas'!G9-'2_Métricas'!G134</f>
        <v>0</v>
      </c>
      <c r="T41" s="100">
        <f>'2_Métricas'!H9-'2_Métricas'!H134</f>
        <v>0</v>
      </c>
      <c r="U41" s="100">
        <f>'2_Métricas'!I9-'2_Métricas'!I134</f>
        <v>0</v>
      </c>
      <c r="V41" s="100">
        <v>0</v>
      </c>
      <c r="W41" s="100">
        <f>'2_Métricas'!K9-'2_Métricas'!K134</f>
        <v>1</v>
      </c>
      <c r="X41" s="100">
        <f>'2_Métricas'!L9-'2_Métricas'!L134</f>
        <v>0</v>
      </c>
      <c r="Y41" s="100">
        <f>'2_Métricas'!M9-'2_Métricas'!M134</f>
        <v>0</v>
      </c>
      <c r="Z41" s="100">
        <f>'2_Métricas'!N9-'2_Métricas'!N134</f>
        <v>0</v>
      </c>
      <c r="AA41" s="100">
        <f>'2_Métricas'!O9-'2_Métricas'!O134</f>
        <v>0</v>
      </c>
      <c r="AB41" s="100">
        <f>'2_Métricas'!P9-'2_Métricas'!P134</f>
        <v>0</v>
      </c>
      <c r="AC41" s="100">
        <f>'2_Métricas'!Q9-'2_Métricas'!Q134</f>
        <v>0</v>
      </c>
      <c r="AD41" s="100">
        <f>'2_Métricas'!R9-'2_Métricas'!R134</f>
        <v>0</v>
      </c>
      <c r="AE41" s="100">
        <f>'2_Métricas'!S9-'2_Métricas'!S134</f>
        <v>4</v>
      </c>
      <c r="AF41" s="100">
        <f>'2_Métricas'!T9-'2_Métricas'!T134</f>
        <v>0</v>
      </c>
      <c r="AG41" s="100">
        <f>'2_Métricas'!U9-'2_Métricas'!U134</f>
        <v>0</v>
      </c>
      <c r="AH41" s="100">
        <f>'2_Métricas'!V9-'2_Métricas'!V134</f>
        <v>17</v>
      </c>
      <c r="AI41" s="100">
        <f>'2_Métricas'!W9-'2_Métricas'!W134</f>
        <v>0</v>
      </c>
      <c r="AJ41" s="100">
        <f>'2_Métricas'!X9-'2_Métricas'!X134</f>
        <v>0</v>
      </c>
      <c r="AK41" s="100">
        <f>'2_Métricas'!Y9-'2_Métricas'!Y134</f>
        <v>0</v>
      </c>
      <c r="AL41" s="100">
        <f>'2_Métricas'!Z9-'2_Métricas'!Z134</f>
        <v>0</v>
      </c>
      <c r="AM41" s="100">
        <f>'2_Métricas'!AA9-'2_Métricas'!AA134</f>
        <v>1</v>
      </c>
      <c r="AN41" s="100">
        <f>'2_Métricas'!AB9-'2_Métricas'!AB134</f>
        <v>0</v>
      </c>
      <c r="AO41" s="100">
        <f>'2_Métricas'!AC9-'2_Métricas'!AC134</f>
        <v>0</v>
      </c>
      <c r="AP41" s="100">
        <f>'2_Métricas'!AD9-'2_Métricas'!AD134</f>
        <v>0</v>
      </c>
      <c r="AQ41" s="100">
        <f>'2_Métricas'!AE9-'2_Métricas'!AE134</f>
        <v>1</v>
      </c>
      <c r="AR41" s="100">
        <f>'2_Métricas'!AF9-'2_Métricas'!AF134</f>
        <v>0</v>
      </c>
      <c r="AS41" s="100">
        <f>'2_Métricas'!AG9-'2_Métricas'!AG134</f>
        <v>0</v>
      </c>
      <c r="AT41" s="100">
        <f>'2_Métricas'!AH9-'2_Métricas'!AH134</f>
        <v>0</v>
      </c>
      <c r="AU41" s="100">
        <f>'2_Métricas'!AI9-'2_Métricas'!AI134</f>
        <v>0</v>
      </c>
      <c r="AV41" s="100">
        <f>'2_Métricas'!AJ9-'2_Métricas'!AJ134</f>
        <v>0</v>
      </c>
      <c r="AW41" s="100">
        <f>'2_Métricas'!AK9-'2_Métricas'!AK134</f>
        <v>0</v>
      </c>
      <c r="AX41" s="100">
        <f>'2_Métricas'!AL9-'2_Métricas'!AL134</f>
        <v>0</v>
      </c>
      <c r="AY41" s="100">
        <f>'2_Métricas'!AM9-'2_Métricas'!AM134</f>
        <v>1</v>
      </c>
      <c r="AZ41" s="100">
        <f>'2_Métricas'!AN9-'2_Métricas'!AN134</f>
        <v>0</v>
      </c>
      <c r="BA41" s="100">
        <f>'2_Métricas'!AO9-'2_Métricas'!AO134</f>
        <v>0</v>
      </c>
      <c r="BB41" s="100">
        <f>'2_Métricas'!AP9-'2_Métricas'!AP134</f>
        <v>0</v>
      </c>
      <c r="BC41" s="100">
        <f>'2_Métricas'!AQ9-'2_Métricas'!AQ134</f>
        <v>0</v>
      </c>
      <c r="BD41" s="100">
        <f>'2_Métricas'!AR9-'2_Métricas'!AR134</f>
        <v>0</v>
      </c>
      <c r="BE41" s="100">
        <f>'2_Métricas'!AS9-'2_Métricas'!AS134</f>
        <v>0</v>
      </c>
      <c r="BF41" s="100">
        <f>'2_Métricas'!AT9-'2_Métricas'!AT134</f>
        <v>0</v>
      </c>
      <c r="BG41" s="100">
        <f>'2_Métricas'!AU9-'2_Métricas'!AU134</f>
        <v>0</v>
      </c>
      <c r="BH41" s="100">
        <f>'2_Métricas'!AV9-'2_Métricas'!AV134</f>
        <v>0</v>
      </c>
      <c r="BI41" s="100">
        <f>'2_Métricas'!AW9-'2_Métricas'!AW134</f>
        <v>0</v>
      </c>
      <c r="BJ41" s="100">
        <f>'2_Métricas'!AX9-'2_Métricas'!AX134</f>
        <v>0</v>
      </c>
      <c r="BK41" s="100">
        <f>'2_Métricas'!AY9-'2_Métricas'!AY134</f>
        <v>0</v>
      </c>
      <c r="BL41" s="100">
        <f>'2_Métricas'!AZ9-'2_Métricas'!AZ134</f>
        <v>0</v>
      </c>
      <c r="BM41" s="100">
        <f>'2_Métricas'!BA9-'2_Métricas'!BA134</f>
        <v>0</v>
      </c>
      <c r="BN41" s="100">
        <f>'2_Métricas'!BB9-'2_Métricas'!BB134</f>
        <v>0</v>
      </c>
    </row>
    <row r="42" spans="1:66" ht="15" customHeight="1">
      <c r="A42" s="218"/>
      <c r="B42" s="145"/>
      <c r="C42" s="146" t="s">
        <v>84</v>
      </c>
      <c r="D42" s="147"/>
      <c r="E42" s="148"/>
      <c r="F42" s="149"/>
      <c r="G42" s="150"/>
      <c r="H42" s="94" t="s">
        <v>79</v>
      </c>
      <c r="I42" s="95">
        <v>30</v>
      </c>
      <c r="J42" s="96">
        <f t="shared" si="14"/>
        <v>23</v>
      </c>
      <c r="K42" s="97" t="s">
        <v>80</v>
      </c>
      <c r="L42" s="96">
        <f t="shared" si="15"/>
        <v>30</v>
      </c>
      <c r="M42" s="98" t="s">
        <v>81</v>
      </c>
      <c r="N42" s="108">
        <v>23</v>
      </c>
      <c r="O42" s="100">
        <f>'2_Métricas'!C9-'2_Métricas'!C111</f>
        <v>0</v>
      </c>
      <c r="P42" s="100">
        <f>'2_Métricas'!D9-'2_Métricas'!D111</f>
        <v>0</v>
      </c>
      <c r="Q42" s="100">
        <f>'2_Métricas'!E9-'2_Métricas'!E111</f>
        <v>0</v>
      </c>
      <c r="R42" s="100">
        <f>'2_Métricas'!F9-'2_Métricas'!F111</f>
        <v>0</v>
      </c>
      <c r="S42" s="100">
        <f>'2_Métricas'!G9-'2_Métricas'!G111</f>
        <v>0</v>
      </c>
      <c r="T42" s="100">
        <f>'2_Métricas'!H9-'2_Métricas'!H111</f>
        <v>0</v>
      </c>
      <c r="U42" s="100">
        <f>'2_Métricas'!I9-'2_Métricas'!I111</f>
        <v>0</v>
      </c>
      <c r="V42" s="100">
        <f>'2_Métricas'!J9-'2_Métricas'!J111</f>
        <v>0</v>
      </c>
      <c r="W42" s="100">
        <f>'2_Métricas'!K9-'2_Métricas'!K111</f>
        <v>3</v>
      </c>
      <c r="X42" s="100">
        <f>'2_Métricas'!L9-'2_Métricas'!L111</f>
        <v>0</v>
      </c>
      <c r="Y42" s="100">
        <f>'2_Métricas'!M9-'2_Métricas'!M111</f>
        <v>0</v>
      </c>
      <c r="Z42" s="100">
        <f>'2_Métricas'!N9-'2_Métricas'!N111</f>
        <v>0</v>
      </c>
      <c r="AA42" s="100">
        <f>'2_Métricas'!O9-'2_Métricas'!O111</f>
        <v>0</v>
      </c>
      <c r="AB42" s="100">
        <f>'2_Métricas'!P9-'2_Métricas'!P111</f>
        <v>0</v>
      </c>
      <c r="AC42" s="100">
        <f>'2_Métricas'!Q9-'2_Métricas'!Q111</f>
        <v>0</v>
      </c>
      <c r="AD42" s="100">
        <f>'2_Métricas'!R9-'2_Métricas'!R111</f>
        <v>1</v>
      </c>
      <c r="AE42" s="100">
        <f>'2_Métricas'!S9-'2_Métricas'!S111</f>
        <v>0</v>
      </c>
      <c r="AF42" s="100">
        <f>'2_Métricas'!T9-'2_Métricas'!T111</f>
        <v>0</v>
      </c>
      <c r="AG42" s="100">
        <f>'2_Métricas'!U9-'2_Métricas'!U111</f>
        <v>0</v>
      </c>
      <c r="AH42" s="100">
        <f>'2_Métricas'!V9-'2_Métricas'!V111</f>
        <v>16</v>
      </c>
      <c r="AI42" s="100">
        <f>'2_Métricas'!W9-'2_Métricas'!W111</f>
        <v>2</v>
      </c>
      <c r="AJ42" s="100">
        <f>'2_Métricas'!X9-'2_Métricas'!X111</f>
        <v>7</v>
      </c>
      <c r="AK42" s="100">
        <f>'2_Métricas'!Y9-'2_Métricas'!Y111</f>
        <v>10</v>
      </c>
      <c r="AL42" s="100">
        <f>'2_Métricas'!Z9-'2_Métricas'!Z111</f>
        <v>0</v>
      </c>
      <c r="AM42" s="100">
        <f>'2_Métricas'!AA9-'2_Métricas'!AA111</f>
        <v>1</v>
      </c>
      <c r="AN42" s="100">
        <f>'2_Métricas'!AB9-'2_Métricas'!AB111</f>
        <v>0</v>
      </c>
      <c r="AO42" s="100">
        <f>'2_Métricas'!AC9-'2_Métricas'!AC111</f>
        <v>0</v>
      </c>
      <c r="AP42" s="100">
        <f>'2_Métricas'!AD9-'2_Métricas'!AD111</f>
        <v>0</v>
      </c>
      <c r="AQ42" s="100">
        <f>'2_Métricas'!AE9-'2_Métricas'!AE111</f>
        <v>0</v>
      </c>
      <c r="AR42" s="100">
        <f>'2_Métricas'!AF9-'2_Métricas'!AF111</f>
        <v>0</v>
      </c>
      <c r="AS42" s="100">
        <f>'2_Métricas'!AG9-'2_Métricas'!AG111</f>
        <v>0</v>
      </c>
      <c r="AT42" s="100">
        <f>'2_Métricas'!AH9-'2_Métricas'!AH111</f>
        <v>0</v>
      </c>
      <c r="AU42" s="100">
        <f>'2_Métricas'!AI9-'2_Métricas'!AI111</f>
        <v>0</v>
      </c>
      <c r="AV42" s="100">
        <f>'2_Métricas'!AJ9-'2_Métricas'!AJ111</f>
        <v>0</v>
      </c>
      <c r="AW42" s="100">
        <f>'2_Métricas'!AK9-'2_Métricas'!AK111</f>
        <v>0</v>
      </c>
      <c r="AX42" s="100">
        <f>'2_Métricas'!AL9-'2_Métricas'!AL111</f>
        <v>0</v>
      </c>
      <c r="AY42" s="100">
        <f>'2_Métricas'!AM9-'2_Métricas'!AM111</f>
        <v>0</v>
      </c>
      <c r="AZ42" s="100">
        <f>'2_Métricas'!AN9-'2_Métricas'!AN111</f>
        <v>0</v>
      </c>
      <c r="BA42" s="100">
        <f>'2_Métricas'!AO9-'2_Métricas'!AO111</f>
        <v>0</v>
      </c>
      <c r="BB42" s="100">
        <f>'2_Métricas'!AP9-'2_Métricas'!AP111</f>
        <v>0</v>
      </c>
      <c r="BC42" s="100">
        <f>'2_Métricas'!AQ9-'2_Métricas'!AQ111</f>
        <v>0</v>
      </c>
      <c r="BD42" s="100">
        <f>'2_Métricas'!AR9-'2_Métricas'!AR111</f>
        <v>0</v>
      </c>
      <c r="BE42" s="100">
        <f>'2_Métricas'!AS9-'2_Métricas'!AS111</f>
        <v>0</v>
      </c>
      <c r="BF42" s="100">
        <f>'2_Métricas'!AT9-'2_Métricas'!AT111</f>
        <v>0</v>
      </c>
      <c r="BG42" s="100">
        <f>'2_Métricas'!AU9-'2_Métricas'!AU111</f>
        <v>0</v>
      </c>
      <c r="BH42" s="100">
        <f>'2_Métricas'!AV9-'2_Métricas'!AV111</f>
        <v>0</v>
      </c>
      <c r="BI42" s="100">
        <f>'2_Métricas'!AW9-'2_Métricas'!AW111</f>
        <v>0</v>
      </c>
      <c r="BJ42" s="100">
        <f>'2_Métricas'!AX9-'2_Métricas'!AX111</f>
        <v>0</v>
      </c>
      <c r="BK42" s="100">
        <f>'2_Métricas'!AY9-'2_Métricas'!AY111</f>
        <v>0</v>
      </c>
      <c r="BL42" s="100">
        <f>'2_Métricas'!AZ9-'2_Métricas'!AZ111</f>
        <v>0</v>
      </c>
      <c r="BM42" s="100">
        <f>'2_Métricas'!BA9-'2_Métricas'!BA111</f>
        <v>0</v>
      </c>
      <c r="BN42" s="100">
        <f>'2_Métricas'!BB9-'2_Métricas'!BB111</f>
        <v>0</v>
      </c>
    </row>
    <row r="43" spans="1:66" ht="15" customHeight="1">
      <c r="A43" s="218"/>
      <c r="B43" s="145"/>
      <c r="C43" s="146" t="s">
        <v>85</v>
      </c>
      <c r="D43" s="147"/>
      <c r="E43" s="148"/>
      <c r="F43" s="149"/>
      <c r="G43" s="150"/>
      <c r="H43" s="94" t="s">
        <v>79</v>
      </c>
      <c r="I43" s="95">
        <v>2</v>
      </c>
      <c r="J43" s="96">
        <f t="shared" si="14"/>
        <v>1</v>
      </c>
      <c r="K43" s="97" t="s">
        <v>80</v>
      </c>
      <c r="L43" s="96">
        <f t="shared" si="15"/>
        <v>2</v>
      </c>
      <c r="M43" s="98" t="s">
        <v>81</v>
      </c>
      <c r="N43" s="108">
        <v>1</v>
      </c>
      <c r="O43" s="100">
        <f>'2_Métricas'!C9-'2_Métricas'!C39</f>
        <v>0</v>
      </c>
      <c r="P43" s="100">
        <f>'2_Métricas'!D9-'2_Métricas'!D39</f>
        <v>0</v>
      </c>
      <c r="Q43" s="100">
        <f>'2_Métricas'!E9-'2_Métricas'!E39</f>
        <v>0</v>
      </c>
      <c r="R43" s="100">
        <f>'2_Métricas'!F9-'2_Métricas'!F39</f>
        <v>0</v>
      </c>
      <c r="S43" s="100">
        <f>'2_Métricas'!G9-'2_Métricas'!G39</f>
        <v>0</v>
      </c>
      <c r="T43" s="100">
        <f>'2_Métricas'!H9-'2_Métricas'!H39</f>
        <v>0</v>
      </c>
      <c r="U43" s="100">
        <f>'2_Métricas'!I9-'2_Métricas'!I39</f>
        <v>0</v>
      </c>
      <c r="V43" s="100">
        <f>'2_Métricas'!J9-'2_Métricas'!J39</f>
        <v>0</v>
      </c>
      <c r="W43" s="100">
        <f>'2_Métricas'!K9-'2_Métricas'!K39</f>
        <v>0</v>
      </c>
      <c r="X43" s="100">
        <f>'2_Métricas'!L9-'2_Métricas'!L39</f>
        <v>0</v>
      </c>
      <c r="Y43" s="100">
        <f>'2_Métricas'!M9-'2_Métricas'!M39</f>
        <v>0</v>
      </c>
      <c r="Z43" s="100">
        <f>'2_Métricas'!N9-'2_Métricas'!N39</f>
        <v>0</v>
      </c>
      <c r="AA43" s="100">
        <f>'2_Métricas'!O9-'2_Métricas'!O39</f>
        <v>0</v>
      </c>
      <c r="AB43" s="100">
        <f>'2_Métricas'!P9-'2_Métricas'!P39</f>
        <v>0</v>
      </c>
      <c r="AC43" s="100">
        <f>'2_Métricas'!Q9-'2_Métricas'!Q39</f>
        <v>0</v>
      </c>
      <c r="AD43" s="100">
        <f>'2_Métricas'!R9-'2_Métricas'!R39</f>
        <v>0</v>
      </c>
      <c r="AE43" s="100">
        <f>'2_Métricas'!S9-'2_Métricas'!S39</f>
        <v>0</v>
      </c>
      <c r="AF43" s="100">
        <f>'2_Métricas'!T9-'2_Métricas'!T39</f>
        <v>0</v>
      </c>
      <c r="AG43" s="100">
        <f>'2_Métricas'!U9-'2_Métricas'!U39</f>
        <v>0</v>
      </c>
      <c r="AH43" s="100">
        <f>'2_Métricas'!V9-'2_Métricas'!V39</f>
        <v>0</v>
      </c>
      <c r="AI43" s="100">
        <f>'2_Métricas'!W9-'2_Métricas'!W39</f>
        <v>0</v>
      </c>
      <c r="AJ43" s="100">
        <f>'2_Métricas'!X9-'2_Métricas'!X39</f>
        <v>3</v>
      </c>
      <c r="AK43" s="100">
        <f>'2_Métricas'!Y9-'2_Métricas'!Y39</f>
        <v>32</v>
      </c>
      <c r="AL43" s="100">
        <f>'2_Métricas'!Z9-'2_Métricas'!Z39</f>
        <v>0</v>
      </c>
      <c r="AM43" s="100">
        <f>'2_Métricas'!AA9-'2_Métricas'!AA39</f>
        <v>0</v>
      </c>
      <c r="AN43" s="100">
        <f>'2_Métricas'!AB9-'2_Métricas'!AB39</f>
        <v>0</v>
      </c>
      <c r="AO43" s="100">
        <f>'2_Métricas'!AC9-'2_Métricas'!AC39</f>
        <v>0</v>
      </c>
      <c r="AP43" s="100">
        <f>'2_Métricas'!AD9-'2_Métricas'!AD39</f>
        <v>0</v>
      </c>
      <c r="AQ43" s="100">
        <f>'2_Métricas'!AE9-'2_Métricas'!AE39</f>
        <v>0</v>
      </c>
      <c r="AR43" s="100">
        <f>'2_Métricas'!AF9-'2_Métricas'!AF39</f>
        <v>0</v>
      </c>
      <c r="AS43" s="100">
        <f>'2_Métricas'!AG9-'2_Métricas'!AG39</f>
        <v>0</v>
      </c>
      <c r="AT43" s="100">
        <f>'2_Métricas'!AH9-'2_Métricas'!AH39</f>
        <v>0</v>
      </c>
      <c r="AU43" s="100">
        <f>'2_Métricas'!AI9-'2_Métricas'!AI39</f>
        <v>0</v>
      </c>
      <c r="AV43" s="100">
        <f>'2_Métricas'!AJ9-'2_Métricas'!AJ39</f>
        <v>0</v>
      </c>
      <c r="AW43" s="100">
        <f>'2_Métricas'!AK9-'2_Métricas'!AK39</f>
        <v>0</v>
      </c>
      <c r="AX43" s="100">
        <f>'2_Métricas'!AL9-'2_Métricas'!AL39</f>
        <v>0</v>
      </c>
      <c r="AY43" s="100">
        <f>'2_Métricas'!AM9-'2_Métricas'!AM39</f>
        <v>0</v>
      </c>
      <c r="AZ43" s="100">
        <f>'2_Métricas'!AN9-'2_Métricas'!AN39</f>
        <v>0</v>
      </c>
      <c r="BA43" s="100">
        <f>'2_Métricas'!AO9-'2_Métricas'!AO39</f>
        <v>0</v>
      </c>
      <c r="BB43" s="100">
        <f>'2_Métricas'!AP9-'2_Métricas'!AP39</f>
        <v>0</v>
      </c>
      <c r="BC43" s="100">
        <f>'2_Métricas'!AQ9-'2_Métricas'!AQ39</f>
        <v>0</v>
      </c>
      <c r="BD43" s="100">
        <f>'2_Métricas'!AR9-'2_Métricas'!AR39</f>
        <v>0</v>
      </c>
      <c r="BE43" s="100">
        <f>'2_Métricas'!AS9-'2_Métricas'!AS39</f>
        <v>0</v>
      </c>
      <c r="BF43" s="100">
        <f>'2_Métricas'!AT9-'2_Métricas'!AT39</f>
        <v>0</v>
      </c>
      <c r="BG43" s="100">
        <f>'2_Métricas'!AU9-'2_Métricas'!AU39</f>
        <v>0</v>
      </c>
      <c r="BH43" s="100">
        <f>'2_Métricas'!AV9-'2_Métricas'!AV39</f>
        <v>0</v>
      </c>
      <c r="BI43" s="100">
        <f>'2_Métricas'!AW9-'2_Métricas'!AW39</f>
        <v>0</v>
      </c>
      <c r="BJ43" s="100">
        <f>'2_Métricas'!AX9-'2_Métricas'!AX39</f>
        <v>0</v>
      </c>
      <c r="BK43" s="100">
        <f>'2_Métricas'!AY9-'2_Métricas'!AY39</f>
        <v>0</v>
      </c>
      <c r="BL43" s="100">
        <f>'2_Métricas'!AZ9-'2_Métricas'!AZ39</f>
        <v>0</v>
      </c>
      <c r="BM43" s="100">
        <f>'2_Métricas'!BA9-'2_Métricas'!BA39</f>
        <v>0</v>
      </c>
      <c r="BN43" s="100">
        <f>'2_Métricas'!BB9-'2_Métricas'!BB39</f>
        <v>0</v>
      </c>
    </row>
    <row r="44" spans="1:66" ht="15" hidden="1" customHeight="1">
      <c r="A44" s="218"/>
      <c r="B44" s="145"/>
      <c r="C44" s="146" t="s">
        <v>86</v>
      </c>
      <c r="D44" s="147"/>
      <c r="E44" s="148"/>
      <c r="F44" s="149"/>
      <c r="G44" s="150"/>
      <c r="H44" s="94" t="s">
        <v>79</v>
      </c>
      <c r="I44" s="95">
        <v>45</v>
      </c>
      <c r="J44" s="96">
        <f t="shared" si="14"/>
        <v>30</v>
      </c>
      <c r="K44" s="97" t="s">
        <v>80</v>
      </c>
      <c r="L44" s="96">
        <f t="shared" si="15"/>
        <v>45</v>
      </c>
      <c r="M44" s="98" t="s">
        <v>81</v>
      </c>
      <c r="N44" s="108">
        <v>30</v>
      </c>
      <c r="O44" s="100">
        <f>'2_Métricas'!C9-'2_Métricas'!C87</f>
        <v>0</v>
      </c>
      <c r="P44" s="100">
        <f>'2_Métricas'!D9-'2_Métricas'!D87</f>
        <v>0</v>
      </c>
      <c r="Q44" s="100">
        <f>'2_Métricas'!E9-'2_Métricas'!E87</f>
        <v>3</v>
      </c>
      <c r="R44" s="100">
        <f>'2_Métricas'!F9-'2_Métricas'!F87</f>
        <v>0</v>
      </c>
      <c r="S44" s="100">
        <f>'2_Métricas'!G9-'2_Métricas'!G87</f>
        <v>0</v>
      </c>
      <c r="T44" s="100">
        <f>'2_Métricas'!H9-'2_Métricas'!H87</f>
        <v>0</v>
      </c>
      <c r="U44" s="100">
        <f>'2_Métricas'!I9-'2_Métricas'!I87</f>
        <v>0</v>
      </c>
      <c r="V44" s="100">
        <f>'2_Métricas'!J9-'2_Métricas'!J87</f>
        <v>0</v>
      </c>
      <c r="W44" s="100">
        <f>'2_Métricas'!K9-'2_Métricas'!K87</f>
        <v>0</v>
      </c>
      <c r="X44" s="100">
        <f>'2_Métricas'!L9-'2_Métricas'!L87</f>
        <v>0</v>
      </c>
      <c r="Y44" s="100">
        <f>'2_Métricas'!M9-'2_Métricas'!M87</f>
        <v>0</v>
      </c>
      <c r="Z44" s="100">
        <f>'2_Métricas'!N9-'2_Métricas'!N87</f>
        <v>0</v>
      </c>
      <c r="AA44" s="100">
        <f>'2_Métricas'!O9-'2_Métricas'!O87</f>
        <v>0</v>
      </c>
      <c r="AB44" s="100">
        <f>'2_Métricas'!P9-'2_Métricas'!P87</f>
        <v>0</v>
      </c>
      <c r="AC44" s="100">
        <f>'2_Métricas'!Q9-'2_Métricas'!Q87</f>
        <v>0</v>
      </c>
      <c r="AD44" s="100">
        <f>'2_Métricas'!R9-'2_Métricas'!R87</f>
        <v>0</v>
      </c>
      <c r="AE44" s="100">
        <f>'2_Métricas'!S9-'2_Métricas'!S87</f>
        <v>0</v>
      </c>
      <c r="AF44" s="100">
        <f>'2_Métricas'!T9-'2_Métricas'!T87</f>
        <v>0</v>
      </c>
      <c r="AG44" s="100">
        <f>'2_Métricas'!U9-'2_Métricas'!U87</f>
        <v>0</v>
      </c>
      <c r="AH44" s="100">
        <f>'2_Métricas'!V9-'2_Métricas'!V87</f>
        <v>0</v>
      </c>
      <c r="AI44" s="100">
        <f>'2_Métricas'!W9-'2_Métricas'!W87</f>
        <v>0</v>
      </c>
      <c r="AJ44" s="100">
        <f>'2_Métricas'!X9-'2_Métricas'!X87</f>
        <v>8</v>
      </c>
      <c r="AK44" s="100">
        <f>'2_Métricas'!Y9-'2_Métricas'!Y87</f>
        <v>18</v>
      </c>
      <c r="AL44" s="100">
        <f>'2_Métricas'!Z9-'2_Métricas'!Z87</f>
        <v>0</v>
      </c>
      <c r="AM44" s="100">
        <f>'2_Métricas'!AA9-'2_Métricas'!AA87</f>
        <v>0</v>
      </c>
      <c r="AN44" s="100">
        <f>'2_Métricas'!AB9-'2_Métricas'!AB87</f>
        <v>0</v>
      </c>
      <c r="AO44" s="100">
        <f>'2_Métricas'!AC9-'2_Métricas'!AC87</f>
        <v>0</v>
      </c>
      <c r="AP44" s="100">
        <f>'2_Métricas'!AD9-'2_Métricas'!AD87</f>
        <v>0</v>
      </c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</row>
    <row r="45" spans="1:66" ht="15" customHeight="1">
      <c r="A45" s="218"/>
      <c r="B45" s="145"/>
      <c r="C45" s="146" t="s">
        <v>87</v>
      </c>
      <c r="D45" s="147"/>
      <c r="E45" s="148"/>
      <c r="F45" s="149"/>
      <c r="G45" s="150"/>
      <c r="H45" s="94" t="s">
        <v>79</v>
      </c>
      <c r="I45" s="95">
        <v>15</v>
      </c>
      <c r="J45" s="96">
        <f t="shared" si="14"/>
        <v>10</v>
      </c>
      <c r="K45" s="97" t="s">
        <v>80</v>
      </c>
      <c r="L45" s="96">
        <f t="shared" si="15"/>
        <v>15</v>
      </c>
      <c r="M45" s="98" t="s">
        <v>81</v>
      </c>
      <c r="N45" s="108">
        <v>10</v>
      </c>
      <c r="O45" s="100">
        <f>'2_Métricas'!C9-'2_Métricas'!C63</f>
        <v>0</v>
      </c>
      <c r="P45" s="100">
        <f>'2_Métricas'!D9-'2_Métricas'!D63</f>
        <v>0</v>
      </c>
      <c r="Q45" s="100">
        <f>'2_Métricas'!E9-'2_Métricas'!E63</f>
        <v>1</v>
      </c>
      <c r="R45" s="100">
        <f>'2_Métricas'!F9-'2_Métricas'!F63</f>
        <v>0</v>
      </c>
      <c r="S45" s="100">
        <f>'2_Métricas'!G9-'2_Métricas'!G63</f>
        <v>0</v>
      </c>
      <c r="T45" s="100">
        <f>'2_Métricas'!H9-'2_Métricas'!H63</f>
        <v>0</v>
      </c>
      <c r="U45" s="100">
        <f>'2_Métricas'!I9-'2_Métricas'!I63</f>
        <v>1</v>
      </c>
      <c r="V45" s="100">
        <f>'2_Métricas'!J9-'2_Métricas'!J63</f>
        <v>0</v>
      </c>
      <c r="W45" s="100">
        <f>'2_Métricas'!K9-'2_Métricas'!K63</f>
        <v>0</v>
      </c>
      <c r="X45" s="100">
        <f>'2_Métricas'!L9-'2_Métricas'!L63</f>
        <v>0</v>
      </c>
      <c r="Y45" s="100">
        <f>'2_Métricas'!M9-'2_Métricas'!M63</f>
        <v>0</v>
      </c>
      <c r="Z45" s="100">
        <f>'2_Métricas'!N9-'2_Métricas'!N63</f>
        <v>0</v>
      </c>
      <c r="AA45" s="100">
        <f>'2_Métricas'!O9-'2_Métricas'!O63</f>
        <v>0</v>
      </c>
      <c r="AB45" s="100">
        <f>'2_Métricas'!P9-'2_Métricas'!P63</f>
        <v>0</v>
      </c>
      <c r="AC45" s="100">
        <f>'2_Métricas'!Q9-'2_Métricas'!Q63</f>
        <v>0</v>
      </c>
      <c r="AD45" s="100">
        <f>'2_Métricas'!R9-'2_Métricas'!R63</f>
        <v>0</v>
      </c>
      <c r="AE45" s="100">
        <f>'2_Métricas'!S9-'2_Métricas'!S63</f>
        <v>0</v>
      </c>
      <c r="AF45" s="100">
        <f>'2_Métricas'!T9-'2_Métricas'!T63</f>
        <v>0</v>
      </c>
      <c r="AG45" s="100">
        <f>'2_Métricas'!U9-'2_Métricas'!U63</f>
        <v>18</v>
      </c>
      <c r="AH45" s="100">
        <f>'2_Métricas'!V9-'2_Métricas'!V63</f>
        <v>0</v>
      </c>
      <c r="AI45" s="100">
        <f>'2_Métricas'!W9-'2_Métricas'!W63</f>
        <v>14</v>
      </c>
      <c r="AJ45" s="100">
        <f>'2_Métricas'!X9-'2_Métricas'!X63</f>
        <v>0</v>
      </c>
      <c r="AK45" s="100">
        <f>'2_Métricas'!Y9-'2_Métricas'!Y63</f>
        <v>4</v>
      </c>
      <c r="AL45" s="100">
        <f>'2_Métricas'!Z9-'2_Métricas'!Z63</f>
        <v>5</v>
      </c>
      <c r="AM45" s="100">
        <f>'2_Métricas'!AA9-'2_Métricas'!AA63</f>
        <v>8</v>
      </c>
      <c r="AN45" s="100">
        <f>'2_Métricas'!AB9-'2_Métricas'!AB63</f>
        <v>5</v>
      </c>
      <c r="AO45" s="100">
        <f>'2_Métricas'!AC9-'2_Métricas'!AC63</f>
        <v>0</v>
      </c>
      <c r="AP45" s="100">
        <f>'2_Métricas'!AD9-'2_Métricas'!AD63</f>
        <v>0</v>
      </c>
      <c r="AQ45" s="100">
        <f>'2_Métricas'!AE9-'2_Métricas'!AE63</f>
        <v>9</v>
      </c>
      <c r="AR45" s="100">
        <f>'2_Métricas'!AF9-'2_Métricas'!AF63</f>
        <v>4</v>
      </c>
      <c r="AS45" s="100">
        <f>'2_Métricas'!AG9-'2_Métricas'!AG63</f>
        <v>7</v>
      </c>
      <c r="AT45" s="100">
        <f>'2_Métricas'!AH9-'2_Métricas'!AH63</f>
        <v>0</v>
      </c>
      <c r="AU45" s="100">
        <f>'2_Métricas'!AI9-'2_Métricas'!AI63</f>
        <v>0</v>
      </c>
      <c r="AV45" s="100">
        <f>'2_Métricas'!AJ9-'2_Métricas'!AJ63</f>
        <v>0</v>
      </c>
      <c r="AW45" s="100">
        <f>'2_Métricas'!AK9-'2_Métricas'!AK63</f>
        <v>0</v>
      </c>
      <c r="AX45" s="100">
        <f>'2_Métricas'!AL9-'2_Métricas'!AL63</f>
        <v>0</v>
      </c>
      <c r="AY45" s="100">
        <f>'2_Métricas'!AM9-'2_Métricas'!AM63</f>
        <v>0</v>
      </c>
      <c r="AZ45" s="100">
        <f>'2_Métricas'!AN9-'2_Métricas'!AN63</f>
        <v>0</v>
      </c>
      <c r="BA45" s="100">
        <f>'2_Métricas'!AO9-'2_Métricas'!AO63</f>
        <v>1</v>
      </c>
      <c r="BB45" s="100">
        <f>'2_Métricas'!AP9-'2_Métricas'!AP63</f>
        <v>0</v>
      </c>
      <c r="BC45" s="100">
        <f>'2_Métricas'!AQ9-'2_Métricas'!AQ63</f>
        <v>0</v>
      </c>
      <c r="BD45" s="100">
        <f>'2_Métricas'!AR9-'2_Métricas'!AR63</f>
        <v>0</v>
      </c>
      <c r="BE45" s="100">
        <f>'2_Métricas'!AS9-'2_Métricas'!AS63</f>
        <v>0</v>
      </c>
      <c r="BF45" s="100">
        <f>'2_Métricas'!AT9-'2_Métricas'!AT63</f>
        <v>0</v>
      </c>
      <c r="BG45" s="100">
        <f>'2_Métricas'!AU9-'2_Métricas'!AU63</f>
        <v>0</v>
      </c>
      <c r="BH45" s="100">
        <f>'2_Métricas'!AV9-'2_Métricas'!AV63</f>
        <v>0</v>
      </c>
      <c r="BI45" s="100">
        <f>'2_Métricas'!AW9-'2_Métricas'!AW63</f>
        <v>0</v>
      </c>
      <c r="BJ45" s="100">
        <f>'2_Métricas'!AX9-'2_Métricas'!AX63</f>
        <v>0</v>
      </c>
      <c r="BK45" s="100">
        <f>'2_Métricas'!AY9-'2_Métricas'!AY63</f>
        <v>0</v>
      </c>
      <c r="BL45" s="100">
        <f>'2_Métricas'!AZ9-'2_Métricas'!AZ63</f>
        <v>0</v>
      </c>
      <c r="BM45" s="100">
        <f>'2_Métricas'!BA9-'2_Métricas'!BA63</f>
        <v>0</v>
      </c>
      <c r="BN45" s="100">
        <f>'2_Métricas'!BB9-'2_Métricas'!BB63</f>
        <v>0</v>
      </c>
    </row>
    <row r="46" spans="1:66" ht="42.75" customHeight="1">
      <c r="A46" s="218"/>
      <c r="B46" s="139">
        <v>7</v>
      </c>
      <c r="C46" s="140" t="s">
        <v>104</v>
      </c>
      <c r="D46" s="141" t="s">
        <v>105</v>
      </c>
      <c r="E46" s="142" t="s">
        <v>76</v>
      </c>
      <c r="F46" s="143" t="s">
        <v>77</v>
      </c>
      <c r="G46" s="144" t="s">
        <v>106</v>
      </c>
      <c r="H46" s="94" t="s">
        <v>79</v>
      </c>
      <c r="I46" s="151">
        <v>45</v>
      </c>
      <c r="J46" s="96">
        <f t="shared" si="14"/>
        <v>30</v>
      </c>
      <c r="K46" s="97" t="s">
        <v>80</v>
      </c>
      <c r="L46" s="96">
        <f t="shared" si="15"/>
        <v>45</v>
      </c>
      <c r="M46" s="98" t="s">
        <v>81</v>
      </c>
      <c r="N46" s="108">
        <v>30</v>
      </c>
      <c r="O46" s="100">
        <f>'2_Métricas'!C10-'2_Métricas'!C9</f>
        <v>67</v>
      </c>
      <c r="P46" s="100">
        <f>'2_Métricas'!D10-'2_Métricas'!D9</f>
        <v>84</v>
      </c>
      <c r="Q46" s="100">
        <f>'2_Métricas'!E10-'2_Métricas'!E9</f>
        <v>83</v>
      </c>
      <c r="R46" s="100">
        <f>'2_Métricas'!F10-'2_Métricas'!F9</f>
        <v>71</v>
      </c>
      <c r="S46" s="100">
        <f>'2_Métricas'!G10-'2_Métricas'!G9</f>
        <v>71</v>
      </c>
      <c r="T46" s="100">
        <f>'2_Métricas'!H10-'2_Métricas'!H9</f>
        <v>77</v>
      </c>
      <c r="U46" s="100">
        <f>'2_Métricas'!I10-'2_Métricas'!I9</f>
        <v>84</v>
      </c>
      <c r="V46" s="100">
        <f>'2_Métricas'!J10-'2_Métricas'!J9</f>
        <v>78</v>
      </c>
      <c r="W46" s="100">
        <f>'2_Métricas'!K10-'2_Métricas'!K9</f>
        <v>91</v>
      </c>
      <c r="X46" s="100">
        <f>'2_Métricas'!L10-'2_Métricas'!L9</f>
        <v>88</v>
      </c>
      <c r="Y46" s="100">
        <f>'2_Métricas'!M10-'2_Métricas'!M9</f>
        <v>56</v>
      </c>
      <c r="Z46" s="100">
        <f>'2_Métricas'!N10-'2_Métricas'!N9</f>
        <v>53</v>
      </c>
      <c r="AA46" s="100">
        <f>'2_Métricas'!O10-'2_Métricas'!O9</f>
        <v>44</v>
      </c>
      <c r="AB46" s="100">
        <f>'2_Métricas'!P10-'2_Métricas'!P9</f>
        <v>49</v>
      </c>
      <c r="AC46" s="100">
        <f>'2_Métricas'!Q10-'2_Métricas'!Q9</f>
        <v>68</v>
      </c>
      <c r="AD46" s="100">
        <f>'2_Métricas'!R10-'2_Métricas'!R9</f>
        <v>49</v>
      </c>
      <c r="AE46" s="100">
        <f>'2_Métricas'!S10-'2_Métricas'!S9</f>
        <v>91</v>
      </c>
      <c r="AF46" s="100">
        <f>'2_Métricas'!T10-'2_Métricas'!T9</f>
        <v>64</v>
      </c>
      <c r="AG46" s="100">
        <f>'2_Métricas'!U10-'2_Métricas'!U9</f>
        <v>36</v>
      </c>
      <c r="AH46" s="100">
        <f>'2_Métricas'!V10-'2_Métricas'!V9</f>
        <v>39</v>
      </c>
      <c r="AI46" s="100">
        <f>'2_Métricas'!W10-'2_Métricas'!W9</f>
        <v>46</v>
      </c>
      <c r="AJ46" s="100">
        <f>'2_Métricas'!X10-'2_Métricas'!X9</f>
        <v>46</v>
      </c>
      <c r="AK46" s="100">
        <f>'2_Métricas'!Y10-'2_Métricas'!Y9</f>
        <v>46</v>
      </c>
      <c r="AL46" s="100">
        <f>'2_Métricas'!Z10-'2_Métricas'!Z9</f>
        <v>47</v>
      </c>
      <c r="AM46" s="100">
        <f>'2_Métricas'!AA10-'2_Métricas'!AA9</f>
        <v>35</v>
      </c>
      <c r="AN46" s="100">
        <f>'2_Métricas'!AB10-'2_Métricas'!AB9</f>
        <v>39</v>
      </c>
      <c r="AO46" s="100">
        <f>'2_Métricas'!AC10-'2_Métricas'!AC9</f>
        <v>59</v>
      </c>
      <c r="AP46" s="100">
        <f>'2_Métricas'!AD10-'2_Métricas'!AD9</f>
        <v>45</v>
      </c>
      <c r="AQ46" s="100">
        <f>'2_Métricas'!AE10-'2_Métricas'!AE9</f>
        <v>55</v>
      </c>
      <c r="AR46" s="100">
        <f>'2_Métricas'!AF10-'2_Métricas'!AF9</f>
        <v>37</v>
      </c>
      <c r="AS46" s="152">
        <f>'2_Métricas'!AG10-'2_Métricas'!AG9</f>
        <v>56</v>
      </c>
      <c r="AT46" s="152">
        <f>'2_Métricas'!AH10-'2_Métricas'!AH9</f>
        <v>58</v>
      </c>
      <c r="AU46" s="100">
        <f>'2_Métricas'!AI10-'2_Métricas'!AI9</f>
        <v>78</v>
      </c>
      <c r="AV46" s="100">
        <f>'2_Métricas'!AJ10-'2_Métricas'!AJ9</f>
        <v>113</v>
      </c>
      <c r="AW46" s="100">
        <f>'2_Métricas'!AK10-'2_Métricas'!AK9</f>
        <v>65</v>
      </c>
      <c r="AX46" s="100">
        <f>'2_Métricas'!AL10-'2_Métricas'!AL9</f>
        <v>43</v>
      </c>
      <c r="AY46" s="100">
        <f>'2_Métricas'!AM10-'2_Métricas'!AM9</f>
        <v>27</v>
      </c>
      <c r="AZ46" s="100">
        <f>'2_Métricas'!AN10-'2_Métricas'!AN9</f>
        <v>64</v>
      </c>
      <c r="BA46" s="100">
        <f>'2_Métricas'!AO10-'2_Métricas'!AO9</f>
        <v>83</v>
      </c>
      <c r="BB46" s="100">
        <f>'2_Métricas'!AP10-'2_Métricas'!AP9</f>
        <v>49</v>
      </c>
      <c r="BC46" s="100">
        <f>'2_Métricas'!AQ10-'2_Métricas'!AQ9</f>
        <v>56</v>
      </c>
      <c r="BD46" s="100">
        <f>'2_Métricas'!AR10-'2_Métricas'!AR9</f>
        <v>73</v>
      </c>
      <c r="BE46" s="100">
        <f>'2_Métricas'!AS10-'2_Métricas'!AS9</f>
        <v>112</v>
      </c>
      <c r="BF46" s="100">
        <f>'2_Métricas'!AT10-'2_Métricas'!AT9</f>
        <v>107</v>
      </c>
      <c r="BG46" s="100">
        <f>'2_Métricas'!AU10-'2_Métricas'!AU9</f>
        <v>78</v>
      </c>
      <c r="BH46" s="100">
        <f>'2_Métricas'!AV10-'2_Métricas'!AV9</f>
        <v>85</v>
      </c>
      <c r="BI46" s="100">
        <f>'2_Métricas'!AW10-'2_Métricas'!AW9</f>
        <v>85</v>
      </c>
      <c r="BJ46" s="100">
        <f>'2_Métricas'!AX10-'2_Métricas'!AX9</f>
        <v>58</v>
      </c>
      <c r="BK46" s="100">
        <f>'2_Métricas'!AY10-'2_Métricas'!AY9</f>
        <v>0</v>
      </c>
      <c r="BL46" s="100">
        <f>'2_Métricas'!AZ10-'2_Métricas'!AZ9</f>
        <v>0</v>
      </c>
      <c r="BM46" s="100">
        <f>'2_Métricas'!BA10-'2_Métricas'!BA9</f>
        <v>0</v>
      </c>
      <c r="BN46" s="100">
        <f>'2_Métricas'!BB10-'2_Métricas'!BB9</f>
        <v>0</v>
      </c>
    </row>
    <row r="47" spans="1:66" ht="30.75" customHeight="1">
      <c r="A47" s="218"/>
      <c r="B47" s="139">
        <v>8</v>
      </c>
      <c r="C47" s="140" t="s">
        <v>107</v>
      </c>
      <c r="D47" s="141" t="s">
        <v>108</v>
      </c>
      <c r="E47" s="142" t="s">
        <v>76</v>
      </c>
      <c r="F47" s="143" t="s">
        <v>77</v>
      </c>
      <c r="G47" s="144" t="s">
        <v>109</v>
      </c>
      <c r="H47" s="94" t="s">
        <v>79</v>
      </c>
      <c r="I47" s="95">
        <v>15</v>
      </c>
      <c r="J47" s="96">
        <f t="shared" si="14"/>
        <v>10</v>
      </c>
      <c r="K47" s="97" t="s">
        <v>80</v>
      </c>
      <c r="L47" s="96">
        <f t="shared" si="15"/>
        <v>15</v>
      </c>
      <c r="M47" s="98" t="s">
        <v>81</v>
      </c>
      <c r="N47" s="108">
        <v>10</v>
      </c>
      <c r="O47" s="100">
        <f>IF('2_Métricas'!C11="","",('2_Métricas'!C9-'2_Métricas'!C12))</f>
        <v>0</v>
      </c>
      <c r="P47" s="100">
        <f>IF('2_Métricas'!D11="","",('2_Métricas'!D9-'2_Métricas'!D12))</f>
        <v>5</v>
      </c>
      <c r="Q47" s="100">
        <f>IF('2_Métricas'!E11="","",('2_Métricas'!E9-'2_Métricas'!E12))</f>
        <v>0</v>
      </c>
      <c r="R47" s="100">
        <f>IF('2_Métricas'!F11="","",('2_Métricas'!F9-'2_Métricas'!F12))</f>
        <v>0</v>
      </c>
      <c r="S47" s="100">
        <f>IF('2_Métricas'!G11="","",('2_Métricas'!G9-'2_Métricas'!G12))</f>
        <v>28</v>
      </c>
      <c r="T47" s="100">
        <f>IF('2_Métricas'!H11="","",('2_Métricas'!H9-'2_Métricas'!H12))</f>
        <v>4</v>
      </c>
      <c r="U47" s="100">
        <f>IF('2_Métricas'!I11="","",('2_Métricas'!I9-'2_Métricas'!I12))</f>
        <v>0</v>
      </c>
      <c r="V47" s="100">
        <f>IF('2_Métricas'!J11="","",('2_Métricas'!J9-'2_Métricas'!J12))</f>
        <v>7</v>
      </c>
      <c r="W47" s="100">
        <f>IF('2_Métricas'!K11="","",('2_Métricas'!K9-'2_Métricas'!K12))</f>
        <v>0</v>
      </c>
      <c r="X47" s="100">
        <f>IF('2_Métricas'!L11="","",('2_Métricas'!L9-'2_Métricas'!L12))</f>
        <v>0</v>
      </c>
      <c r="Y47" s="100">
        <f>IF('2_Métricas'!M11="","",('2_Métricas'!M9-'2_Métricas'!M12))</f>
        <v>0</v>
      </c>
      <c r="Z47" s="100">
        <f>IF('2_Métricas'!N11="","",('2_Métricas'!N9-'2_Métricas'!N12))</f>
        <v>0</v>
      </c>
      <c r="AA47" s="100">
        <f>IF('2_Métricas'!O11="","",('2_Métricas'!O9-'2_Métricas'!O12))</f>
        <v>0</v>
      </c>
      <c r="AB47" s="100">
        <f>IF('2_Métricas'!P11="","",('2_Métricas'!P9-'2_Métricas'!P12))</f>
        <v>0</v>
      </c>
      <c r="AC47" s="100">
        <f>IF('2_Métricas'!Q11="","",('2_Métricas'!Q9-'2_Métricas'!Q12))</f>
        <v>0</v>
      </c>
      <c r="AD47" s="100">
        <f>IF('2_Métricas'!R11="","",('2_Métricas'!R9-'2_Métricas'!R12))</f>
        <v>0</v>
      </c>
      <c r="AE47" s="100">
        <f>IF('2_Métricas'!S11="","",('2_Métricas'!S9-'2_Métricas'!S12))</f>
        <v>6</v>
      </c>
      <c r="AF47" s="100">
        <f>IF('2_Métricas'!T11="","",('2_Métricas'!T9-'2_Métricas'!T12))</f>
        <v>0</v>
      </c>
      <c r="AG47" s="100">
        <f>IF('2_Métricas'!U11="","",('2_Métricas'!U9-'2_Métricas'!U12))</f>
        <v>19</v>
      </c>
      <c r="AH47" s="100">
        <f>IF('2_Métricas'!V11="","",('2_Métricas'!V9-'2_Métricas'!V12))</f>
        <v>9</v>
      </c>
      <c r="AI47" s="100">
        <f>IF('2_Métricas'!W11="","",('2_Métricas'!W9-'2_Métricas'!W12))</f>
        <v>1</v>
      </c>
      <c r="AJ47" s="100">
        <f>IF('2_Métricas'!X11="","",('2_Métricas'!X9-'2_Métricas'!X12))</f>
        <v>7</v>
      </c>
      <c r="AK47" s="100">
        <f>IF('2_Métricas'!Y11="","",('2_Métricas'!Y9-'2_Métricas'!Y12))</f>
        <v>16</v>
      </c>
      <c r="AL47" s="100">
        <f>IF('2_Métricas'!Z11="","",('2_Métricas'!Z9-'2_Métricas'!Z12))</f>
        <v>13</v>
      </c>
      <c r="AM47" s="100">
        <f>IF('2_Métricas'!AA11="","",('2_Métricas'!AA9-'2_Métricas'!AA12))</f>
        <v>9</v>
      </c>
      <c r="AN47" s="100">
        <f>IF('2_Métricas'!AB11="","",('2_Métricas'!AB9-'2_Métricas'!AB12))</f>
        <v>0</v>
      </c>
      <c r="AO47" s="100">
        <f>IF('2_Métricas'!AC11="","",('2_Métricas'!AC9-'2_Métricas'!AC12))</f>
        <v>2</v>
      </c>
      <c r="AP47" s="100">
        <f>IF('2_Métricas'!AD11="","",('2_Métricas'!AD9-'2_Métricas'!AD12))</f>
        <v>6</v>
      </c>
      <c r="AQ47" s="100">
        <f>IF('2_Métricas'!AE11="","",('2_Métricas'!AE9-'2_Métricas'!AE12))</f>
        <v>20</v>
      </c>
      <c r="AR47" s="100">
        <f>IF('2_Métricas'!AF11="","",('2_Métricas'!AF9-'2_Métricas'!AF12))</f>
        <v>5</v>
      </c>
      <c r="AS47" s="153">
        <f>IF('2_Métricas'!AG11="","",('2_Métricas'!AG9-'2_Métricas'!AG12))</f>
        <v>14</v>
      </c>
      <c r="AT47" s="153">
        <f>IF('2_Métricas'!AH11="","",('2_Métricas'!AH9-'2_Métricas'!AH12))</f>
        <v>11</v>
      </c>
      <c r="AU47" s="100">
        <f>IF('2_Métricas'!AI11="","",('2_Métricas'!AI9-'2_Métricas'!AI12))</f>
        <v>6</v>
      </c>
      <c r="AV47" s="100">
        <f>IF('2_Métricas'!AJ11="","",('2_Métricas'!AJ9-'2_Métricas'!AJ12))</f>
        <v>0</v>
      </c>
      <c r="AW47" s="100">
        <f>IF('2_Métricas'!AK11="","",('2_Métricas'!AK9-'2_Métricas'!AK12))</f>
        <v>20</v>
      </c>
      <c r="AX47" s="100">
        <f>IF('2_Métricas'!AL11="","",('2_Métricas'!AL9-'2_Métricas'!AL12))</f>
        <v>1</v>
      </c>
      <c r="AY47" s="100">
        <f>IF('2_Métricas'!AM11="","",('2_Métricas'!AM9-'2_Métricas'!AM12))</f>
        <v>17</v>
      </c>
      <c r="AZ47" s="100">
        <f>IF('2_Métricas'!AN11="","",('2_Métricas'!AN9-'2_Métricas'!AN12))</f>
        <v>14</v>
      </c>
      <c r="BA47" s="100">
        <f>IF('2_Métricas'!AO11="","",('2_Métricas'!AO9-'2_Métricas'!AO12))</f>
        <v>7</v>
      </c>
      <c r="BB47" s="100">
        <f>IF('2_Métricas'!AP11="","",('2_Métricas'!AP9-'2_Métricas'!AP12))</f>
        <v>2</v>
      </c>
      <c r="BC47" s="100">
        <f>IF('2_Métricas'!AQ11="","",('2_Métricas'!AQ9-'2_Métricas'!AQ12))</f>
        <v>10</v>
      </c>
      <c r="BD47" s="100">
        <f>IF('2_Métricas'!AR11="","",('2_Métricas'!AR9-'2_Métricas'!AR12))</f>
        <v>3</v>
      </c>
      <c r="BE47" s="100">
        <f>IF('2_Métricas'!AS11="","",('2_Métricas'!AS9-'2_Métricas'!AS12))</f>
        <v>21</v>
      </c>
      <c r="BF47" s="100">
        <f>IF('2_Métricas'!AT11="","",('2_Métricas'!AT9-'2_Métricas'!AT12))</f>
        <v>90</v>
      </c>
      <c r="BG47" s="100">
        <f>IF('2_Métricas'!AU11="","",('2_Métricas'!AU9-'2_Métricas'!AU12))</f>
        <v>16</v>
      </c>
      <c r="BH47" s="100">
        <f>IF('2_Métricas'!AV11="","",('2_Métricas'!AV9-'2_Métricas'!AV12))</f>
        <v>6</v>
      </c>
      <c r="BI47" s="100">
        <f>IF('2_Métricas'!AW11="","",('2_Métricas'!AW9-'2_Métricas'!AW12))</f>
        <v>3</v>
      </c>
      <c r="BJ47" s="100">
        <f>IF('2_Métricas'!AX11="","",('2_Métricas'!AX9-'2_Métricas'!AX12))</f>
        <v>13</v>
      </c>
      <c r="BK47" s="100" t="str">
        <f>IF('2_Métricas'!AY11="","",('2_Métricas'!AY9-'2_Métricas'!AY12))</f>
        <v/>
      </c>
      <c r="BL47" s="100" t="str">
        <f>IF('2_Métricas'!AZ11="","",('2_Métricas'!AZ9-'2_Métricas'!AZ12))</f>
        <v/>
      </c>
      <c r="BM47" s="100" t="str">
        <f>IF('2_Métricas'!BA11="","",('2_Métricas'!BA9-'2_Métricas'!BA12))</f>
        <v/>
      </c>
      <c r="BN47" s="100" t="str">
        <f>IF('2_Métricas'!BB11="","",('2_Métricas'!BB9-'2_Métricas'!BB12))</f>
        <v/>
      </c>
    </row>
    <row r="48" spans="1:66" ht="34.5" customHeight="1">
      <c r="A48" s="219" t="s">
        <v>110</v>
      </c>
      <c r="B48" s="154">
        <v>9</v>
      </c>
      <c r="C48" s="155" t="s">
        <v>111</v>
      </c>
      <c r="D48" s="156" t="s">
        <v>112</v>
      </c>
      <c r="E48" s="157" t="s">
        <v>76</v>
      </c>
      <c r="F48" s="158" t="s">
        <v>77</v>
      </c>
      <c r="G48" s="159" t="s">
        <v>113</v>
      </c>
      <c r="H48" s="94" t="s">
        <v>81</v>
      </c>
      <c r="I48" s="133">
        <v>0.65</v>
      </c>
      <c r="J48" s="134">
        <f>I48</f>
        <v>0.65</v>
      </c>
      <c r="K48" s="97" t="s">
        <v>80</v>
      </c>
      <c r="L48" s="135">
        <f>N48</f>
        <v>0.75</v>
      </c>
      <c r="M48" s="98" t="s">
        <v>79</v>
      </c>
      <c r="N48" s="160">
        <v>0.75</v>
      </c>
      <c r="O48" s="137">
        <f>IF('2_Métricas'!C13=0,0,('2_Métricas'!C14/'2_Métricas'!C13))</f>
        <v>0.65671641791044777</v>
      </c>
      <c r="P48" s="137">
        <f>IF('2_Métricas'!D13=0,0,('2_Métricas'!D14/'2_Métricas'!D13))</f>
        <v>0.59459459459459463</v>
      </c>
      <c r="Q48" s="137">
        <f>IF('2_Métricas'!E13=0,0,('2_Métricas'!E14/'2_Métricas'!E13))</f>
        <v>0.49333333333333335</v>
      </c>
      <c r="R48" s="137">
        <f>IF('2_Métricas'!F13=0,0,('2_Métricas'!F14/'2_Métricas'!F13))</f>
        <v>0.66101694915254239</v>
      </c>
      <c r="S48" s="137">
        <f>IF('2_Métricas'!G13=0,0,('2_Métricas'!G14/'2_Métricas'!G13))</f>
        <v>0.5714285714285714</v>
      </c>
      <c r="T48" s="137">
        <f>IF('2_Métricas'!H13=0,0,('2_Métricas'!H14/'2_Métricas'!H13))</f>
        <v>0.48749999999999999</v>
      </c>
      <c r="U48" s="137">
        <f>IF('2_Métricas'!I13=0,0,('2_Métricas'!I14/'2_Métricas'!I13))</f>
        <v>0.72164948453608246</v>
      </c>
      <c r="V48" s="137">
        <f>IF('2_Métricas'!J13=0,0,('2_Métricas'!J14/'2_Métricas'!J13))</f>
        <v>0.7592592592592593</v>
      </c>
      <c r="W48" s="137">
        <f>IF('2_Métricas'!K13=0,0,('2_Métricas'!K14/'2_Métricas'!K13))</f>
        <v>0.64516129032258063</v>
      </c>
      <c r="X48" s="137">
        <f>IF('2_Métricas'!L13=0,0,('2_Métricas'!L14/'2_Métricas'!L13))</f>
        <v>0.57647058823529407</v>
      </c>
      <c r="Y48" s="137">
        <f>IF('2_Métricas'!M13=0,0,('2_Métricas'!M14/'2_Métricas'!M13))</f>
        <v>0.67647058823529416</v>
      </c>
      <c r="Z48" s="137">
        <f>IF('2_Métricas'!N13=0,0,('2_Métricas'!N14/'2_Métricas'!N13))</f>
        <v>0.58163265306122447</v>
      </c>
      <c r="AA48" s="137">
        <f>IF('2_Métricas'!O13=0,0,('2_Métricas'!O14/'2_Métricas'!O13))</f>
        <v>0.62616822429906538</v>
      </c>
      <c r="AB48" s="137">
        <f>IF('2_Métricas'!P13=0,0,('2_Métricas'!P14/'2_Métricas'!P13))</f>
        <v>0.51249999999999996</v>
      </c>
      <c r="AC48" s="137">
        <f>IF('2_Métricas'!Q13=0,0,('2_Métricas'!Q14/'2_Métricas'!Q13))</f>
        <v>0.55555555555555558</v>
      </c>
      <c r="AD48" s="137">
        <f>IF('2_Métricas'!R13=0,0,('2_Métricas'!R14/'2_Métricas'!R13))</f>
        <v>0.53061224489795922</v>
      </c>
      <c r="AE48" s="137">
        <f>IF('2_Métricas'!S13=0,0,('2_Métricas'!S14/'2_Métricas'!S13))</f>
        <v>0.67272727272727273</v>
      </c>
      <c r="AF48" s="137">
        <f>IF('2_Métricas'!T13=0,0,('2_Métricas'!T14/'2_Métricas'!T13))</f>
        <v>0.70149253731343286</v>
      </c>
      <c r="AG48" s="137">
        <f>IF('2_Métricas'!U13=0,0,('2_Métricas'!U14/'2_Métricas'!U13))</f>
        <v>0.65217391304347827</v>
      </c>
      <c r="AH48" s="137">
        <f>IF('2_Métricas'!V13=0,0,('2_Métricas'!V14/'2_Métricas'!V13))</f>
        <v>0.7640449438202247</v>
      </c>
      <c r="AI48" s="137">
        <f>IF('2_Métricas'!W13=0,0,('2_Métricas'!W14/'2_Métricas'!W13))</f>
        <v>0.54545454545454541</v>
      </c>
      <c r="AJ48" s="137">
        <f>IF('2_Métricas'!X13=0,0,('2_Métricas'!X14/'2_Métricas'!X13))</f>
        <v>0.65079365079365081</v>
      </c>
      <c r="AK48" s="137">
        <f>IF('2_Métricas'!Y13=0,0,('2_Métricas'!Y14/'2_Métricas'!Y13))</f>
        <v>0.70491803278688525</v>
      </c>
      <c r="AL48" s="137">
        <f>IF('2_Métricas'!Z13=0,0,('2_Métricas'!Z14/'2_Métricas'!Z13))</f>
        <v>0.66666666666666663</v>
      </c>
      <c r="AM48" s="137">
        <f>IF('2_Métricas'!AA13=0,0,('2_Métricas'!AA14/'2_Métricas'!AA13))</f>
        <v>0.54838709677419351</v>
      </c>
      <c r="AN48" s="137">
        <f>IF('2_Métricas'!AB13=0,0,('2_Métricas'!AB14/'2_Métricas'!AB13))</f>
        <v>0.61702127659574468</v>
      </c>
      <c r="AO48" s="137">
        <f>IF('2_Métricas'!AC13=0,0,('2_Métricas'!AC14/'2_Métricas'!AC13))</f>
        <v>0.83333333333333337</v>
      </c>
      <c r="AP48" s="137">
        <f>IF('2_Métricas'!AD13=0,0,('2_Métricas'!AD14/'2_Métricas'!AD13))</f>
        <v>0.65306122448979587</v>
      </c>
      <c r="AQ48" s="137">
        <f>IF('2_Métricas'!AE13=0,0,('2_Métricas'!AE14/'2_Métricas'!AE13))</f>
        <v>0.70512820512820518</v>
      </c>
      <c r="AR48" s="137">
        <f>IF('2_Métricas'!AF13=0,0,('2_Métricas'!AF14/'2_Métricas'!AF13))</f>
        <v>0.63265306122448983</v>
      </c>
      <c r="AS48" s="138">
        <f>IF('2_Métricas'!AG13=0,0,('2_Métricas'!AG14/'2_Métricas'!AG13))</f>
        <v>0.61538461538461542</v>
      </c>
      <c r="AT48" s="161">
        <f>IF('2_Métricas'!AH13=0,0,('2_Métricas'!AH14/'2_Métricas'!AH13))</f>
        <v>0.67924528301886788</v>
      </c>
      <c r="AU48" s="137">
        <f>IF('2_Métricas'!AI13=0,0,('2_Métricas'!AI14/'2_Métricas'!AI13))</f>
        <v>0.58904109589041098</v>
      </c>
      <c r="AV48" s="137">
        <f>IF('2_Métricas'!AJ13=0,0,('2_Métricas'!AJ14/'2_Métricas'!AJ13))</f>
        <v>0.71186440677966101</v>
      </c>
      <c r="AW48" s="137">
        <f>IF('2_Métricas'!AK13=0,0,('2_Métricas'!AK14/'2_Métricas'!AK13))</f>
        <v>0.57547169811320753</v>
      </c>
      <c r="AX48" s="137">
        <f>IF('2_Métricas'!AL13=0,0,('2_Métricas'!AL14/'2_Métricas'!AL13))</f>
        <v>0.6376811594202898</v>
      </c>
      <c r="AY48" s="137">
        <f>IF('2_Métricas'!AM13=0,0,('2_Métricas'!AM14/'2_Métricas'!AM13))</f>
        <v>0.52380952380952384</v>
      </c>
      <c r="AZ48" s="137">
        <f>IF('2_Métricas'!AN13=0,0,('2_Métricas'!AN14/'2_Métricas'!AN13))</f>
        <v>0.62068965517241381</v>
      </c>
      <c r="BA48" s="137">
        <f>IF('2_Métricas'!AO13=0,0,('2_Métricas'!AO14/'2_Métricas'!AO13))</f>
        <v>0.6216216216216216</v>
      </c>
      <c r="BB48" s="137">
        <f>IF('2_Métricas'!AP13=0,0,('2_Métricas'!AP14/'2_Métricas'!AP13))</f>
        <v>0.61904761904761907</v>
      </c>
      <c r="BC48" s="137">
        <f>IF('2_Métricas'!AQ13=0,0,('2_Métricas'!AQ14/'2_Métricas'!AQ13))</f>
        <v>0.54</v>
      </c>
      <c r="BD48" s="137">
        <f>IF('2_Métricas'!AR13=0,0,('2_Métricas'!AR14/'2_Métricas'!AR13))</f>
        <v>0.67391304347826086</v>
      </c>
      <c r="BE48" s="137">
        <f>IF('2_Métricas'!AS13=0,0,('2_Métricas'!AS14/'2_Métricas'!AS13))</f>
        <v>0.609375</v>
      </c>
      <c r="BF48" s="137">
        <f>IF('2_Métricas'!AT13=0,0,('2_Métricas'!AT14/'2_Métricas'!AT13))</f>
        <v>0.12903225806451613</v>
      </c>
      <c r="BG48" s="137">
        <f>IF('2_Métricas'!AU13=0,0,('2_Métricas'!AU14/'2_Métricas'!AU13))</f>
        <v>0.41176470588235292</v>
      </c>
      <c r="BH48" s="137">
        <f>IF('2_Métricas'!AV13=0,0,('2_Métricas'!AV14/'2_Métricas'!AV13))</f>
        <v>0.57894736842105265</v>
      </c>
      <c r="BI48" s="137">
        <f>IF('2_Métricas'!AW13=0,0,('2_Métricas'!AW14/'2_Métricas'!AW13))</f>
        <v>0.54054054054054057</v>
      </c>
      <c r="BJ48" s="137">
        <f>IF('2_Métricas'!AX13=0,0,('2_Métricas'!AX14/'2_Métricas'!AX13))</f>
        <v>0.51428571428571423</v>
      </c>
      <c r="BK48" s="137">
        <f>IF('2_Métricas'!AY13=0,0,('2_Métricas'!AY14/'2_Métricas'!AY13))</f>
        <v>0</v>
      </c>
      <c r="BL48" s="137">
        <f>IF('2_Métricas'!AZ13=0,0,('2_Métricas'!AZ14/'2_Métricas'!AZ13))</f>
        <v>0</v>
      </c>
      <c r="BM48" s="137">
        <f>IF('2_Métricas'!BA13=0,0,('2_Métricas'!BA14/'2_Métricas'!BA13))</f>
        <v>0</v>
      </c>
      <c r="BN48" s="137">
        <f>IF('2_Métricas'!BB13=0,0,('2_Métricas'!BB14/'2_Métricas'!BB13))</f>
        <v>0</v>
      </c>
    </row>
    <row r="49" spans="1:66" s="119" customFormat="1" ht="37.5" customHeight="1">
      <c r="A49" s="219"/>
      <c r="B49" s="162">
        <v>10</v>
      </c>
      <c r="C49" s="163" t="s">
        <v>46</v>
      </c>
      <c r="D49" s="163" t="s">
        <v>114</v>
      </c>
      <c r="E49" s="164" t="s">
        <v>76</v>
      </c>
      <c r="F49" s="164" t="s">
        <v>77</v>
      </c>
      <c r="G49" s="165" t="s">
        <v>109</v>
      </c>
      <c r="H49" s="113" t="s">
        <v>79</v>
      </c>
      <c r="I49" s="166">
        <f>I50+I51+I52+I53+I54</f>
        <v>10</v>
      </c>
      <c r="J49" s="115">
        <f t="shared" ref="J49:J68" si="19">N49</f>
        <v>5</v>
      </c>
      <c r="K49" s="115" t="s">
        <v>80</v>
      </c>
      <c r="L49" s="115">
        <f t="shared" ref="L49:L68" si="20">I49</f>
        <v>10</v>
      </c>
      <c r="M49" s="116" t="s">
        <v>81</v>
      </c>
      <c r="N49" s="167">
        <f t="shared" ref="N49:AS49" si="21">N50+N51+N52+N53+N54</f>
        <v>5</v>
      </c>
      <c r="O49" s="168">
        <f t="shared" si="21"/>
        <v>0</v>
      </c>
      <c r="P49" s="168">
        <f t="shared" si="21"/>
        <v>0</v>
      </c>
      <c r="Q49" s="168">
        <f t="shared" si="21"/>
        <v>0</v>
      </c>
      <c r="R49" s="168">
        <f t="shared" si="21"/>
        <v>0</v>
      </c>
      <c r="S49" s="168">
        <f t="shared" si="21"/>
        <v>0</v>
      </c>
      <c r="T49" s="168">
        <f t="shared" si="21"/>
        <v>0</v>
      </c>
      <c r="U49" s="168">
        <f t="shared" si="21"/>
        <v>0</v>
      </c>
      <c r="V49" s="168">
        <f t="shared" si="21"/>
        <v>0</v>
      </c>
      <c r="W49" s="168">
        <f t="shared" si="21"/>
        <v>0</v>
      </c>
      <c r="X49" s="168">
        <f t="shared" si="21"/>
        <v>0</v>
      </c>
      <c r="Y49" s="168">
        <f t="shared" si="21"/>
        <v>0</v>
      </c>
      <c r="Z49" s="168">
        <f t="shared" si="21"/>
        <v>0</v>
      </c>
      <c r="AA49" s="168">
        <f t="shared" si="21"/>
        <v>0</v>
      </c>
      <c r="AB49" s="168">
        <f t="shared" si="21"/>
        <v>0</v>
      </c>
      <c r="AC49" s="168">
        <f t="shared" si="21"/>
        <v>0</v>
      </c>
      <c r="AD49" s="168">
        <f t="shared" si="21"/>
        <v>0</v>
      </c>
      <c r="AE49" s="168">
        <f t="shared" si="21"/>
        <v>0</v>
      </c>
      <c r="AF49" s="168">
        <f t="shared" si="21"/>
        <v>0</v>
      </c>
      <c r="AG49" s="168">
        <f t="shared" si="21"/>
        <v>0</v>
      </c>
      <c r="AH49" s="168">
        <f t="shared" si="21"/>
        <v>0</v>
      </c>
      <c r="AI49" s="168">
        <f t="shared" si="21"/>
        <v>0</v>
      </c>
      <c r="AJ49" s="168">
        <f t="shared" si="21"/>
        <v>0</v>
      </c>
      <c r="AK49" s="168">
        <f t="shared" si="21"/>
        <v>0</v>
      </c>
      <c r="AL49" s="168">
        <f t="shared" si="21"/>
        <v>0</v>
      </c>
      <c r="AM49" s="168">
        <f t="shared" si="21"/>
        <v>0</v>
      </c>
      <c r="AN49" s="168">
        <f t="shared" si="21"/>
        <v>0</v>
      </c>
      <c r="AO49" s="168">
        <f t="shared" si="21"/>
        <v>0</v>
      </c>
      <c r="AP49" s="168">
        <f t="shared" si="21"/>
        <v>0</v>
      </c>
      <c r="AQ49" s="168">
        <f t="shared" si="21"/>
        <v>0</v>
      </c>
      <c r="AR49" s="168">
        <f t="shared" si="21"/>
        <v>0</v>
      </c>
      <c r="AS49" s="168">
        <f t="shared" si="21"/>
        <v>0</v>
      </c>
      <c r="AT49" s="168">
        <f t="shared" ref="AT49:BN49" si="22">AT50+AT51+AT52+AT53+AT54</f>
        <v>0</v>
      </c>
      <c r="AU49" s="168">
        <f t="shared" si="22"/>
        <v>0</v>
      </c>
      <c r="AV49" s="168">
        <f t="shared" si="22"/>
        <v>0</v>
      </c>
      <c r="AW49" s="118">
        <f t="shared" si="22"/>
        <v>1</v>
      </c>
      <c r="AX49" s="118">
        <f t="shared" si="22"/>
        <v>2</v>
      </c>
      <c r="AY49" s="118">
        <f t="shared" si="22"/>
        <v>15</v>
      </c>
      <c r="AZ49" s="118">
        <f t="shared" si="22"/>
        <v>17</v>
      </c>
      <c r="BA49" s="118">
        <f t="shared" si="22"/>
        <v>3</v>
      </c>
      <c r="BB49" s="118">
        <f t="shared" si="22"/>
        <v>2</v>
      </c>
      <c r="BC49" s="118">
        <f t="shared" si="22"/>
        <v>4</v>
      </c>
      <c r="BD49" s="118">
        <f t="shared" si="22"/>
        <v>4</v>
      </c>
      <c r="BE49" s="118">
        <f t="shared" si="22"/>
        <v>3</v>
      </c>
      <c r="BF49" s="118">
        <f t="shared" si="22"/>
        <v>7</v>
      </c>
      <c r="BG49" s="118">
        <f t="shared" si="22"/>
        <v>1</v>
      </c>
      <c r="BH49" s="118">
        <f t="shared" si="22"/>
        <v>4</v>
      </c>
      <c r="BI49" s="118">
        <f t="shared" si="22"/>
        <v>1</v>
      </c>
      <c r="BJ49" s="118">
        <f t="shared" si="22"/>
        <v>2</v>
      </c>
      <c r="BK49" s="118">
        <f t="shared" si="22"/>
        <v>0</v>
      </c>
      <c r="BL49" s="118">
        <f t="shared" si="22"/>
        <v>0</v>
      </c>
      <c r="BM49" s="118">
        <f t="shared" si="22"/>
        <v>0</v>
      </c>
      <c r="BN49" s="118">
        <f t="shared" si="22"/>
        <v>0</v>
      </c>
    </row>
    <row r="50" spans="1:66" ht="15.75" customHeight="1">
      <c r="A50" s="219"/>
      <c r="B50" s="169"/>
      <c r="C50" s="220"/>
      <c r="D50" s="124" t="s">
        <v>82</v>
      </c>
      <c r="E50" s="126"/>
      <c r="F50" s="126"/>
      <c r="G50" s="127"/>
      <c r="H50" s="113" t="s">
        <v>79</v>
      </c>
      <c r="I50" s="166">
        <v>2</v>
      </c>
      <c r="J50" s="115">
        <f t="shared" si="19"/>
        <v>1</v>
      </c>
      <c r="K50" s="115" t="s">
        <v>80</v>
      </c>
      <c r="L50" s="115">
        <f t="shared" si="20"/>
        <v>2</v>
      </c>
      <c r="M50" s="116" t="s">
        <v>81</v>
      </c>
      <c r="N50" s="167">
        <v>1</v>
      </c>
      <c r="O50" s="168">
        <f>'2_Métricas'!C160</f>
        <v>0</v>
      </c>
      <c r="P50" s="168">
        <f>'2_Métricas'!D160</f>
        <v>0</v>
      </c>
      <c r="Q50" s="168">
        <f>'2_Métricas'!E160</f>
        <v>0</v>
      </c>
      <c r="R50" s="168">
        <f>'2_Métricas'!F160</f>
        <v>0</v>
      </c>
      <c r="S50" s="168">
        <f>'2_Métricas'!G160</f>
        <v>0</v>
      </c>
      <c r="T50" s="168">
        <f>'2_Métricas'!H160</f>
        <v>0</v>
      </c>
      <c r="U50" s="168">
        <f>'2_Métricas'!I160</f>
        <v>0</v>
      </c>
      <c r="V50" s="168">
        <f>'2_Métricas'!J160</f>
        <v>0</v>
      </c>
      <c r="W50" s="168">
        <f>'2_Métricas'!K160</f>
        <v>0</v>
      </c>
      <c r="X50" s="168">
        <f>'2_Métricas'!L160</f>
        <v>0</v>
      </c>
      <c r="Y50" s="168">
        <f>'2_Métricas'!M160</f>
        <v>0</v>
      </c>
      <c r="Z50" s="168">
        <f>'2_Métricas'!N160</f>
        <v>0</v>
      </c>
      <c r="AA50" s="168">
        <f>'2_Métricas'!O160</f>
        <v>0</v>
      </c>
      <c r="AB50" s="168">
        <f>'2_Métricas'!P160</f>
        <v>0</v>
      </c>
      <c r="AC50" s="168">
        <f>'2_Métricas'!Q160</f>
        <v>0</v>
      </c>
      <c r="AD50" s="168">
        <f>'2_Métricas'!R160</f>
        <v>0</v>
      </c>
      <c r="AE50" s="168">
        <f>'2_Métricas'!S160</f>
        <v>0</v>
      </c>
      <c r="AF50" s="168">
        <f>'2_Métricas'!T160</f>
        <v>0</v>
      </c>
      <c r="AG50" s="168">
        <f>'2_Métricas'!U160</f>
        <v>0</v>
      </c>
      <c r="AH50" s="168">
        <f>'2_Métricas'!V160</f>
        <v>0</v>
      </c>
      <c r="AI50" s="168">
        <f>'2_Métricas'!W160</f>
        <v>0</v>
      </c>
      <c r="AJ50" s="168">
        <f>'2_Métricas'!X160</f>
        <v>0</v>
      </c>
      <c r="AK50" s="168">
        <f>'2_Métricas'!Y160</f>
        <v>0</v>
      </c>
      <c r="AL50" s="168">
        <f>'2_Métricas'!Z160</f>
        <v>0</v>
      </c>
      <c r="AM50" s="168">
        <f>'2_Métricas'!AA160</f>
        <v>0</v>
      </c>
      <c r="AN50" s="168">
        <f>'2_Métricas'!AB160</f>
        <v>0</v>
      </c>
      <c r="AO50" s="168">
        <f>'2_Métricas'!AC160</f>
        <v>0</v>
      </c>
      <c r="AP50" s="168">
        <f>'2_Métricas'!AD160</f>
        <v>0</v>
      </c>
      <c r="AQ50" s="168">
        <f>'2_Métricas'!AE160</f>
        <v>0</v>
      </c>
      <c r="AR50" s="168">
        <f>'2_Métricas'!AF160</f>
        <v>0</v>
      </c>
      <c r="AS50" s="168">
        <f>'2_Métricas'!AG160</f>
        <v>0</v>
      </c>
      <c r="AT50" s="168">
        <f>'2_Métricas'!AH160</f>
        <v>0</v>
      </c>
      <c r="AU50" s="168">
        <f>'2_Métricas'!AI160</f>
        <v>0</v>
      </c>
      <c r="AV50" s="168">
        <f>'2_Métricas'!AJ160</f>
        <v>0</v>
      </c>
      <c r="AW50" s="118">
        <f>'2_Métricas'!AK160</f>
        <v>0</v>
      </c>
      <c r="AX50" s="118">
        <f>'2_Métricas'!AL160</f>
        <v>0</v>
      </c>
      <c r="AY50" s="118">
        <f>'2_Métricas'!AM160</f>
        <v>0</v>
      </c>
      <c r="AZ50" s="118">
        <f>'2_Métricas'!AN160</f>
        <v>0</v>
      </c>
      <c r="BA50" s="118">
        <f>'2_Métricas'!AO160</f>
        <v>0</v>
      </c>
      <c r="BB50" s="118">
        <f>'2_Métricas'!AP160</f>
        <v>0</v>
      </c>
      <c r="BC50" s="118">
        <f>'2_Métricas'!AQ160</f>
        <v>1</v>
      </c>
      <c r="BD50" s="118">
        <f>'2_Métricas'!AR160</f>
        <v>3</v>
      </c>
      <c r="BE50" s="118">
        <f>'2_Métricas'!AS160</f>
        <v>1</v>
      </c>
      <c r="BF50" s="118">
        <f>'2_Métricas'!AT160</f>
        <v>1</v>
      </c>
      <c r="BG50" s="118">
        <f>'2_Métricas'!AU160</f>
        <v>0</v>
      </c>
      <c r="BH50" s="118">
        <f>'2_Métricas'!AV160</f>
        <v>0</v>
      </c>
      <c r="BI50" s="118">
        <f>'2_Métricas'!AW160</f>
        <v>0</v>
      </c>
      <c r="BJ50" s="118">
        <f>'2_Métricas'!AX160</f>
        <v>0</v>
      </c>
      <c r="BK50" s="118">
        <f>'2_Métricas'!AY160</f>
        <v>0</v>
      </c>
      <c r="BL50" s="118">
        <f>'2_Métricas'!AZ160</f>
        <v>0</v>
      </c>
      <c r="BM50" s="118">
        <f>'2_Métricas'!BA160</f>
        <v>0</v>
      </c>
      <c r="BN50" s="118">
        <f>'2_Métricas'!BB160</f>
        <v>0</v>
      </c>
    </row>
    <row r="51" spans="1:66" ht="15.75" customHeight="1">
      <c r="A51" s="219"/>
      <c r="B51" s="169"/>
      <c r="C51" s="220"/>
      <c r="D51" s="124" t="s">
        <v>83</v>
      </c>
      <c r="E51" s="126"/>
      <c r="F51" s="126"/>
      <c r="G51" s="127"/>
      <c r="H51" s="113" t="s">
        <v>79</v>
      </c>
      <c r="I51" s="166">
        <v>2</v>
      </c>
      <c r="J51" s="115">
        <f t="shared" si="19"/>
        <v>1</v>
      </c>
      <c r="K51" s="115" t="s">
        <v>80</v>
      </c>
      <c r="L51" s="115">
        <f t="shared" si="20"/>
        <v>2</v>
      </c>
      <c r="M51" s="116" t="s">
        <v>81</v>
      </c>
      <c r="N51" s="167">
        <v>1</v>
      </c>
      <c r="O51" s="168">
        <f>'2_Métricas'!C136</f>
        <v>0</v>
      </c>
      <c r="P51" s="168">
        <f>'2_Métricas'!D136</f>
        <v>0</v>
      </c>
      <c r="Q51" s="168">
        <f>'2_Métricas'!E136</f>
        <v>0</v>
      </c>
      <c r="R51" s="168">
        <f>'2_Métricas'!F136</f>
        <v>0</v>
      </c>
      <c r="S51" s="168">
        <f>'2_Métricas'!G136</f>
        <v>0</v>
      </c>
      <c r="T51" s="168">
        <f>'2_Métricas'!H136</f>
        <v>0</v>
      </c>
      <c r="U51" s="168">
        <f>'2_Métricas'!I136</f>
        <v>0</v>
      </c>
      <c r="V51" s="168">
        <f>'2_Métricas'!J136</f>
        <v>0</v>
      </c>
      <c r="W51" s="168">
        <f>'2_Métricas'!K136</f>
        <v>0</v>
      </c>
      <c r="X51" s="168">
        <f>'2_Métricas'!L136</f>
        <v>0</v>
      </c>
      <c r="Y51" s="168">
        <f>'2_Métricas'!M136</f>
        <v>0</v>
      </c>
      <c r="Z51" s="168">
        <f>'2_Métricas'!N136</f>
        <v>0</v>
      </c>
      <c r="AA51" s="168">
        <f>'2_Métricas'!O136</f>
        <v>0</v>
      </c>
      <c r="AB51" s="168">
        <f>'2_Métricas'!P136</f>
        <v>0</v>
      </c>
      <c r="AC51" s="168">
        <f>'2_Métricas'!Q136</f>
        <v>0</v>
      </c>
      <c r="AD51" s="168">
        <f>'2_Métricas'!R136</f>
        <v>0</v>
      </c>
      <c r="AE51" s="168">
        <f>'2_Métricas'!S136</f>
        <v>0</v>
      </c>
      <c r="AF51" s="168">
        <f>'2_Métricas'!T136</f>
        <v>0</v>
      </c>
      <c r="AG51" s="168">
        <f>'2_Métricas'!U136</f>
        <v>0</v>
      </c>
      <c r="AH51" s="168">
        <f>'2_Métricas'!V136</f>
        <v>0</v>
      </c>
      <c r="AI51" s="168">
        <f>'2_Métricas'!W136</f>
        <v>0</v>
      </c>
      <c r="AJ51" s="168">
        <f>'2_Métricas'!X136</f>
        <v>0</v>
      </c>
      <c r="AK51" s="168">
        <f>'2_Métricas'!Y136</f>
        <v>0</v>
      </c>
      <c r="AL51" s="168">
        <f>'2_Métricas'!Z136</f>
        <v>0</v>
      </c>
      <c r="AM51" s="168">
        <f>'2_Métricas'!AA136</f>
        <v>0</v>
      </c>
      <c r="AN51" s="168">
        <f>'2_Métricas'!AB136</f>
        <v>0</v>
      </c>
      <c r="AO51" s="168">
        <f>'2_Métricas'!AC136</f>
        <v>0</v>
      </c>
      <c r="AP51" s="168">
        <f>'2_Métricas'!AD136</f>
        <v>0</v>
      </c>
      <c r="AQ51" s="168">
        <f>'2_Métricas'!AE136</f>
        <v>0</v>
      </c>
      <c r="AR51" s="168">
        <f>'2_Métricas'!AF136</f>
        <v>0</v>
      </c>
      <c r="AS51" s="168">
        <f>'2_Métricas'!AG136</f>
        <v>0</v>
      </c>
      <c r="AT51" s="168">
        <f>'2_Métricas'!AH136</f>
        <v>0</v>
      </c>
      <c r="AU51" s="168">
        <f>'2_Métricas'!AI136</f>
        <v>0</v>
      </c>
      <c r="AV51" s="168">
        <f>'2_Métricas'!AJ136</f>
        <v>0</v>
      </c>
      <c r="AW51" s="118">
        <f>'2_Métricas'!AK136</f>
        <v>0</v>
      </c>
      <c r="AX51" s="118">
        <f>'2_Métricas'!AL136</f>
        <v>0</v>
      </c>
      <c r="AY51" s="118">
        <f>'2_Métricas'!AM136</f>
        <v>1</v>
      </c>
      <c r="AZ51" s="118">
        <f>'2_Métricas'!AN136</f>
        <v>0</v>
      </c>
      <c r="BA51" s="118">
        <f>'2_Métricas'!AO136</f>
        <v>0</v>
      </c>
      <c r="BB51" s="118">
        <f>'2_Métricas'!AP136</f>
        <v>0</v>
      </c>
      <c r="BC51" s="118">
        <f>'2_Métricas'!AQ136</f>
        <v>0</v>
      </c>
      <c r="BD51" s="118">
        <f>'2_Métricas'!AR136</f>
        <v>0</v>
      </c>
      <c r="BE51" s="118">
        <f>'2_Métricas'!AS136</f>
        <v>0</v>
      </c>
      <c r="BF51" s="118">
        <f>'2_Métricas'!AT136</f>
        <v>0</v>
      </c>
      <c r="BG51" s="118">
        <f>'2_Métricas'!AU136</f>
        <v>0</v>
      </c>
      <c r="BH51" s="118">
        <f>'2_Métricas'!AV136</f>
        <v>0</v>
      </c>
      <c r="BI51" s="118">
        <f>'2_Métricas'!AW136</f>
        <v>0</v>
      </c>
      <c r="BJ51" s="118">
        <f>'2_Métricas'!AX136</f>
        <v>0</v>
      </c>
      <c r="BK51" s="118">
        <f>'2_Métricas'!AY136</f>
        <v>0</v>
      </c>
      <c r="BL51" s="118">
        <f>'2_Métricas'!AZ136</f>
        <v>0</v>
      </c>
      <c r="BM51" s="118">
        <f>'2_Métricas'!BA136</f>
        <v>0</v>
      </c>
      <c r="BN51" s="118">
        <f>'2_Métricas'!BB136</f>
        <v>0</v>
      </c>
    </row>
    <row r="52" spans="1:66" ht="15.75" customHeight="1">
      <c r="A52" s="219"/>
      <c r="B52" s="169"/>
      <c r="C52" s="220"/>
      <c r="D52" s="124" t="s">
        <v>84</v>
      </c>
      <c r="E52" s="126"/>
      <c r="F52" s="126"/>
      <c r="G52" s="127"/>
      <c r="H52" s="113" t="s">
        <v>79</v>
      </c>
      <c r="I52" s="166">
        <v>2</v>
      </c>
      <c r="J52" s="115">
        <f t="shared" si="19"/>
        <v>1</v>
      </c>
      <c r="K52" s="115" t="s">
        <v>80</v>
      </c>
      <c r="L52" s="115">
        <f t="shared" si="20"/>
        <v>2</v>
      </c>
      <c r="M52" s="116" t="s">
        <v>81</v>
      </c>
      <c r="N52" s="167">
        <v>1</v>
      </c>
      <c r="O52" s="168">
        <f>'2_Métricas'!C113</f>
        <v>0</v>
      </c>
      <c r="P52" s="168">
        <f>'2_Métricas'!D113</f>
        <v>0</v>
      </c>
      <c r="Q52" s="168">
        <f>'2_Métricas'!E113</f>
        <v>0</v>
      </c>
      <c r="R52" s="168">
        <f>'2_Métricas'!F113</f>
        <v>0</v>
      </c>
      <c r="S52" s="168">
        <f>'2_Métricas'!G113</f>
        <v>0</v>
      </c>
      <c r="T52" s="168">
        <f>'2_Métricas'!H113</f>
        <v>0</v>
      </c>
      <c r="U52" s="168">
        <f>'2_Métricas'!I113</f>
        <v>0</v>
      </c>
      <c r="V52" s="168">
        <f>'2_Métricas'!J113</f>
        <v>0</v>
      </c>
      <c r="W52" s="168">
        <f>'2_Métricas'!K113</f>
        <v>0</v>
      </c>
      <c r="X52" s="168">
        <f>'2_Métricas'!L113</f>
        <v>0</v>
      </c>
      <c r="Y52" s="168">
        <f>'2_Métricas'!M113</f>
        <v>0</v>
      </c>
      <c r="Z52" s="168">
        <f>'2_Métricas'!N113</f>
        <v>0</v>
      </c>
      <c r="AA52" s="168">
        <f>'2_Métricas'!O113</f>
        <v>0</v>
      </c>
      <c r="AB52" s="168">
        <f>'2_Métricas'!P113</f>
        <v>0</v>
      </c>
      <c r="AC52" s="168">
        <f>'2_Métricas'!Q113</f>
        <v>0</v>
      </c>
      <c r="AD52" s="168">
        <f>'2_Métricas'!R113</f>
        <v>0</v>
      </c>
      <c r="AE52" s="168">
        <f>'2_Métricas'!S113</f>
        <v>0</v>
      </c>
      <c r="AF52" s="168">
        <f>'2_Métricas'!T113</f>
        <v>0</v>
      </c>
      <c r="AG52" s="168">
        <f>'2_Métricas'!U113</f>
        <v>0</v>
      </c>
      <c r="AH52" s="168">
        <f>'2_Métricas'!V113</f>
        <v>0</v>
      </c>
      <c r="AI52" s="168">
        <f>'2_Métricas'!W113</f>
        <v>0</v>
      </c>
      <c r="AJ52" s="168">
        <f>'2_Métricas'!X113</f>
        <v>0</v>
      </c>
      <c r="AK52" s="168">
        <f>'2_Métricas'!Y113</f>
        <v>0</v>
      </c>
      <c r="AL52" s="168">
        <f>'2_Métricas'!Z113</f>
        <v>0</v>
      </c>
      <c r="AM52" s="168">
        <f>'2_Métricas'!AA113</f>
        <v>0</v>
      </c>
      <c r="AN52" s="168">
        <f>'2_Métricas'!AB113</f>
        <v>0</v>
      </c>
      <c r="AO52" s="168">
        <f>'2_Métricas'!AC113</f>
        <v>0</v>
      </c>
      <c r="AP52" s="168">
        <f>'2_Métricas'!AD113</f>
        <v>0</v>
      </c>
      <c r="AQ52" s="168">
        <f>'2_Métricas'!AE113</f>
        <v>0</v>
      </c>
      <c r="AR52" s="168">
        <f>'2_Métricas'!AF113</f>
        <v>0</v>
      </c>
      <c r="AS52" s="168">
        <f>'2_Métricas'!AG113</f>
        <v>0</v>
      </c>
      <c r="AT52" s="168">
        <f>'2_Métricas'!AH113</f>
        <v>0</v>
      </c>
      <c r="AU52" s="168">
        <f>'2_Métricas'!AI113</f>
        <v>0</v>
      </c>
      <c r="AV52" s="168">
        <f>'2_Métricas'!AJ113</f>
        <v>0</v>
      </c>
      <c r="AW52" s="118">
        <f>'2_Métricas'!AK113</f>
        <v>0</v>
      </c>
      <c r="AX52" s="118">
        <f>'2_Métricas'!AL113</f>
        <v>0</v>
      </c>
      <c r="AY52" s="118">
        <f>'2_Métricas'!AM113</f>
        <v>0</v>
      </c>
      <c r="AZ52" s="118">
        <f>'2_Métricas'!AN113</f>
        <v>0</v>
      </c>
      <c r="BA52" s="118">
        <f>'2_Métricas'!AO113</f>
        <v>1</v>
      </c>
      <c r="BB52" s="118">
        <f>'2_Métricas'!AP113</f>
        <v>0</v>
      </c>
      <c r="BC52" s="118">
        <f>'2_Métricas'!AQ113</f>
        <v>1</v>
      </c>
      <c r="BD52" s="118">
        <f>'2_Métricas'!AR113</f>
        <v>0</v>
      </c>
      <c r="BE52" s="118">
        <f>'2_Métricas'!AS113</f>
        <v>0</v>
      </c>
      <c r="BF52" s="118">
        <f>'2_Métricas'!AT113</f>
        <v>2</v>
      </c>
      <c r="BG52" s="118">
        <f>'2_Métricas'!AU113</f>
        <v>1</v>
      </c>
      <c r="BH52" s="118">
        <f>'2_Métricas'!AV113</f>
        <v>1</v>
      </c>
      <c r="BI52" s="118">
        <f>'2_Métricas'!AW113</f>
        <v>0</v>
      </c>
      <c r="BJ52" s="118">
        <f>'2_Métricas'!AX113</f>
        <v>0</v>
      </c>
      <c r="BK52" s="118">
        <f>'2_Métricas'!AY113</f>
        <v>0</v>
      </c>
      <c r="BL52" s="118">
        <f>'2_Métricas'!AZ113</f>
        <v>0</v>
      </c>
      <c r="BM52" s="118">
        <f>'2_Métricas'!BA113</f>
        <v>0</v>
      </c>
      <c r="BN52" s="118">
        <f>'2_Métricas'!BB113</f>
        <v>0</v>
      </c>
    </row>
    <row r="53" spans="1:66" ht="15.75" customHeight="1">
      <c r="A53" s="219"/>
      <c r="B53" s="169"/>
      <c r="C53" s="220"/>
      <c r="D53" s="124" t="s">
        <v>85</v>
      </c>
      <c r="E53" s="126"/>
      <c r="F53" s="126"/>
      <c r="G53" s="127"/>
      <c r="H53" s="113" t="s">
        <v>79</v>
      </c>
      <c r="I53" s="166">
        <v>2</v>
      </c>
      <c r="J53" s="115">
        <f t="shared" si="19"/>
        <v>1</v>
      </c>
      <c r="K53" s="115" t="s">
        <v>80</v>
      </c>
      <c r="L53" s="115">
        <f t="shared" si="20"/>
        <v>2</v>
      </c>
      <c r="M53" s="116" t="s">
        <v>81</v>
      </c>
      <c r="N53" s="167">
        <v>1</v>
      </c>
      <c r="O53" s="168">
        <f>'2_Métricas'!C41</f>
        <v>0</v>
      </c>
      <c r="P53" s="168">
        <f>'2_Métricas'!D41</f>
        <v>0</v>
      </c>
      <c r="Q53" s="168">
        <f>'2_Métricas'!E41</f>
        <v>0</v>
      </c>
      <c r="R53" s="168">
        <f>'2_Métricas'!F41</f>
        <v>0</v>
      </c>
      <c r="S53" s="168">
        <f>'2_Métricas'!G41</f>
        <v>0</v>
      </c>
      <c r="T53" s="168">
        <f>'2_Métricas'!H41</f>
        <v>0</v>
      </c>
      <c r="U53" s="168">
        <f>'2_Métricas'!I41</f>
        <v>0</v>
      </c>
      <c r="V53" s="168">
        <f>'2_Métricas'!J41</f>
        <v>0</v>
      </c>
      <c r="W53" s="168">
        <f>'2_Métricas'!K41</f>
        <v>0</v>
      </c>
      <c r="X53" s="168">
        <f>'2_Métricas'!L41</f>
        <v>0</v>
      </c>
      <c r="Y53" s="168">
        <f>'2_Métricas'!M41</f>
        <v>0</v>
      </c>
      <c r="Z53" s="168">
        <f>'2_Métricas'!N41</f>
        <v>0</v>
      </c>
      <c r="AA53" s="168">
        <f>'2_Métricas'!O41</f>
        <v>0</v>
      </c>
      <c r="AB53" s="168">
        <f>'2_Métricas'!P41</f>
        <v>0</v>
      </c>
      <c r="AC53" s="168">
        <f>'2_Métricas'!Q41</f>
        <v>0</v>
      </c>
      <c r="AD53" s="168">
        <f>'2_Métricas'!R41</f>
        <v>0</v>
      </c>
      <c r="AE53" s="168">
        <f>'2_Métricas'!S41</f>
        <v>0</v>
      </c>
      <c r="AF53" s="168">
        <f>'2_Métricas'!T41</f>
        <v>0</v>
      </c>
      <c r="AG53" s="168">
        <f>'2_Métricas'!U41</f>
        <v>0</v>
      </c>
      <c r="AH53" s="168">
        <f>'2_Métricas'!V41</f>
        <v>0</v>
      </c>
      <c r="AI53" s="168">
        <f>'2_Métricas'!W41</f>
        <v>0</v>
      </c>
      <c r="AJ53" s="168">
        <f>'2_Métricas'!X41</f>
        <v>0</v>
      </c>
      <c r="AK53" s="168">
        <f>'2_Métricas'!Y41</f>
        <v>0</v>
      </c>
      <c r="AL53" s="168">
        <f>'2_Métricas'!Z41</f>
        <v>0</v>
      </c>
      <c r="AM53" s="168">
        <f>'2_Métricas'!AA41</f>
        <v>0</v>
      </c>
      <c r="AN53" s="168">
        <f>'2_Métricas'!AB41</f>
        <v>0</v>
      </c>
      <c r="AO53" s="168">
        <f>'2_Métricas'!AC41</f>
        <v>0</v>
      </c>
      <c r="AP53" s="168">
        <f>'2_Métricas'!AD41</f>
        <v>0</v>
      </c>
      <c r="AQ53" s="168">
        <f>'2_Métricas'!AE41</f>
        <v>0</v>
      </c>
      <c r="AR53" s="168">
        <f>'2_Métricas'!AF41</f>
        <v>0</v>
      </c>
      <c r="AS53" s="168">
        <f>'2_Métricas'!AG41</f>
        <v>0</v>
      </c>
      <c r="AT53" s="168">
        <f>'2_Métricas'!AH41</f>
        <v>0</v>
      </c>
      <c r="AU53" s="168">
        <f>'2_Métricas'!AI41</f>
        <v>0</v>
      </c>
      <c r="AV53" s="168">
        <f>'2_Métricas'!AJ41</f>
        <v>0</v>
      </c>
      <c r="AW53" s="118">
        <f>'2_Métricas'!AK41</f>
        <v>0</v>
      </c>
      <c r="AX53" s="118">
        <f>'2_Métricas'!AL41</f>
        <v>0</v>
      </c>
      <c r="AY53" s="118">
        <f>'2_Métricas'!AM41</f>
        <v>0</v>
      </c>
      <c r="AZ53" s="118">
        <f>'2_Métricas'!AN41</f>
        <v>4</v>
      </c>
      <c r="BA53" s="118">
        <f>'2_Métricas'!AO41</f>
        <v>0</v>
      </c>
      <c r="BB53" s="118">
        <f>'2_Métricas'!AP41</f>
        <v>0</v>
      </c>
      <c r="BC53" s="118">
        <f>'2_Métricas'!AQ41</f>
        <v>0</v>
      </c>
      <c r="BD53" s="118">
        <f>'2_Métricas'!AR41</f>
        <v>0</v>
      </c>
      <c r="BE53" s="118">
        <f>'2_Métricas'!AS41</f>
        <v>0</v>
      </c>
      <c r="BF53" s="118">
        <f>'2_Métricas'!AT41</f>
        <v>0</v>
      </c>
      <c r="BG53" s="118">
        <f>'2_Métricas'!AU41</f>
        <v>0</v>
      </c>
      <c r="BH53" s="118">
        <f>'2_Métricas'!AV41</f>
        <v>0</v>
      </c>
      <c r="BI53" s="118">
        <f>'2_Métricas'!AW41</f>
        <v>0</v>
      </c>
      <c r="BJ53" s="118">
        <f>'2_Métricas'!AX41</f>
        <v>0</v>
      </c>
      <c r="BK53" s="118">
        <f>'2_Métricas'!AY41</f>
        <v>0</v>
      </c>
      <c r="BL53" s="118">
        <f>'2_Métricas'!AZ41</f>
        <v>0</v>
      </c>
      <c r="BM53" s="118">
        <f>'2_Métricas'!BA41</f>
        <v>0</v>
      </c>
      <c r="BN53" s="118">
        <f>'2_Métricas'!BB41</f>
        <v>0</v>
      </c>
    </row>
    <row r="54" spans="1:66" ht="15.75" customHeight="1">
      <c r="A54" s="219"/>
      <c r="B54" s="169"/>
      <c r="C54" s="220"/>
      <c r="D54" s="124" t="s">
        <v>87</v>
      </c>
      <c r="E54" s="126"/>
      <c r="F54" s="126"/>
      <c r="G54" s="127"/>
      <c r="H54" s="113" t="s">
        <v>79</v>
      </c>
      <c r="I54" s="166">
        <v>2</v>
      </c>
      <c r="J54" s="115">
        <f t="shared" si="19"/>
        <v>1</v>
      </c>
      <c r="K54" s="115" t="s">
        <v>80</v>
      </c>
      <c r="L54" s="115">
        <f t="shared" si="20"/>
        <v>2</v>
      </c>
      <c r="M54" s="116" t="s">
        <v>81</v>
      </c>
      <c r="N54" s="167">
        <v>1</v>
      </c>
      <c r="O54" s="168">
        <f>'2_Métricas'!C65</f>
        <v>0</v>
      </c>
      <c r="P54" s="168">
        <f>'2_Métricas'!D65</f>
        <v>0</v>
      </c>
      <c r="Q54" s="168">
        <f>'2_Métricas'!E65</f>
        <v>0</v>
      </c>
      <c r="R54" s="168">
        <f>'2_Métricas'!F65</f>
        <v>0</v>
      </c>
      <c r="S54" s="168">
        <f>'2_Métricas'!G65</f>
        <v>0</v>
      </c>
      <c r="T54" s="168">
        <f>'2_Métricas'!H65</f>
        <v>0</v>
      </c>
      <c r="U54" s="168">
        <f>'2_Métricas'!I65</f>
        <v>0</v>
      </c>
      <c r="V54" s="168">
        <f>'2_Métricas'!J65</f>
        <v>0</v>
      </c>
      <c r="W54" s="168">
        <f>'2_Métricas'!K65</f>
        <v>0</v>
      </c>
      <c r="X54" s="168">
        <f>'2_Métricas'!L65</f>
        <v>0</v>
      </c>
      <c r="Y54" s="168">
        <f>'2_Métricas'!M65</f>
        <v>0</v>
      </c>
      <c r="Z54" s="168">
        <f>'2_Métricas'!N65</f>
        <v>0</v>
      </c>
      <c r="AA54" s="168">
        <f>'2_Métricas'!O65</f>
        <v>0</v>
      </c>
      <c r="AB54" s="168">
        <f>'2_Métricas'!P65</f>
        <v>0</v>
      </c>
      <c r="AC54" s="168">
        <f>'2_Métricas'!Q65</f>
        <v>0</v>
      </c>
      <c r="AD54" s="168">
        <f>'2_Métricas'!R65</f>
        <v>0</v>
      </c>
      <c r="AE54" s="168">
        <f>'2_Métricas'!S65</f>
        <v>0</v>
      </c>
      <c r="AF54" s="168">
        <f>'2_Métricas'!T65</f>
        <v>0</v>
      </c>
      <c r="AG54" s="168">
        <f>'2_Métricas'!U65</f>
        <v>0</v>
      </c>
      <c r="AH54" s="168">
        <f>'2_Métricas'!V65</f>
        <v>0</v>
      </c>
      <c r="AI54" s="168">
        <f>'2_Métricas'!W65</f>
        <v>0</v>
      </c>
      <c r="AJ54" s="168">
        <f>'2_Métricas'!X65</f>
        <v>0</v>
      </c>
      <c r="AK54" s="168">
        <f>'2_Métricas'!Y65</f>
        <v>0</v>
      </c>
      <c r="AL54" s="168">
        <f>'2_Métricas'!Z65</f>
        <v>0</v>
      </c>
      <c r="AM54" s="168">
        <f>'2_Métricas'!AA65</f>
        <v>0</v>
      </c>
      <c r="AN54" s="168">
        <f>'2_Métricas'!AB65</f>
        <v>0</v>
      </c>
      <c r="AO54" s="168">
        <f>'2_Métricas'!AC65</f>
        <v>0</v>
      </c>
      <c r="AP54" s="168">
        <f>'2_Métricas'!AD65</f>
        <v>0</v>
      </c>
      <c r="AQ54" s="168">
        <f>'2_Métricas'!AE65</f>
        <v>0</v>
      </c>
      <c r="AR54" s="168">
        <f>'2_Métricas'!AF65</f>
        <v>0</v>
      </c>
      <c r="AS54" s="168">
        <f>'2_Métricas'!AG65</f>
        <v>0</v>
      </c>
      <c r="AT54" s="168">
        <f>'2_Métricas'!AH65</f>
        <v>0</v>
      </c>
      <c r="AU54" s="168">
        <f>'2_Métricas'!AI65</f>
        <v>0</v>
      </c>
      <c r="AV54" s="168">
        <f>'2_Métricas'!AJ65</f>
        <v>0</v>
      </c>
      <c r="AW54" s="118">
        <f>'2_Métricas'!AK65</f>
        <v>1</v>
      </c>
      <c r="AX54" s="118">
        <f>'2_Métricas'!AL65</f>
        <v>2</v>
      </c>
      <c r="AY54" s="118">
        <f>'2_Métricas'!AM65</f>
        <v>14</v>
      </c>
      <c r="AZ54" s="118">
        <f>'2_Métricas'!AN65</f>
        <v>13</v>
      </c>
      <c r="BA54" s="118">
        <f>'2_Métricas'!AO65</f>
        <v>2</v>
      </c>
      <c r="BB54" s="118">
        <f>'2_Métricas'!AP65</f>
        <v>2</v>
      </c>
      <c r="BC54" s="118">
        <f>'2_Métricas'!AQ65</f>
        <v>2</v>
      </c>
      <c r="BD54" s="118">
        <f>'2_Métricas'!AR65</f>
        <v>1</v>
      </c>
      <c r="BE54" s="118">
        <f>'2_Métricas'!AS65</f>
        <v>2</v>
      </c>
      <c r="BF54" s="118">
        <f>'2_Métricas'!AT65</f>
        <v>4</v>
      </c>
      <c r="BG54" s="118">
        <f>'2_Métricas'!AU65</f>
        <v>0</v>
      </c>
      <c r="BH54" s="118">
        <f>'2_Métricas'!AV65</f>
        <v>3</v>
      </c>
      <c r="BI54" s="118">
        <f>'2_Métricas'!AW65</f>
        <v>1</v>
      </c>
      <c r="BJ54" s="118">
        <f>'2_Métricas'!AX65</f>
        <v>2</v>
      </c>
      <c r="BK54" s="118">
        <f>'2_Métricas'!AY65</f>
        <v>0</v>
      </c>
      <c r="BL54" s="118">
        <f>'2_Métricas'!AZ65</f>
        <v>0</v>
      </c>
      <c r="BM54" s="118">
        <f>'2_Métricas'!BA65</f>
        <v>0</v>
      </c>
      <c r="BN54" s="118">
        <f>'2_Métricas'!BB65</f>
        <v>0</v>
      </c>
    </row>
    <row r="55" spans="1:66" ht="36" customHeight="1">
      <c r="A55" s="219"/>
      <c r="B55" s="154">
        <v>11</v>
      </c>
      <c r="C55" s="170" t="s">
        <v>47</v>
      </c>
      <c r="D55" s="170" t="s">
        <v>115</v>
      </c>
      <c r="E55" s="157" t="s">
        <v>76</v>
      </c>
      <c r="F55" s="158" t="s">
        <v>77</v>
      </c>
      <c r="G55" s="159" t="s">
        <v>116</v>
      </c>
      <c r="H55" s="94" t="s">
        <v>79</v>
      </c>
      <c r="I55" s="107">
        <f>I56+I57+I58+I59+I61</f>
        <v>35</v>
      </c>
      <c r="J55" s="96">
        <f t="shared" si="19"/>
        <v>24</v>
      </c>
      <c r="K55" s="97" t="s">
        <v>80</v>
      </c>
      <c r="L55" s="96">
        <f t="shared" si="20"/>
        <v>35</v>
      </c>
      <c r="M55" s="98" t="s">
        <v>81</v>
      </c>
      <c r="N55" s="108">
        <f>N56+N57+N58+N59+N61</f>
        <v>24</v>
      </c>
      <c r="O55" s="100">
        <f t="shared" ref="O55:AT55" si="23">SUM(O56:O61)</f>
        <v>0</v>
      </c>
      <c r="P55" s="100">
        <f t="shared" si="23"/>
        <v>0</v>
      </c>
      <c r="Q55" s="100">
        <f t="shared" si="23"/>
        <v>0</v>
      </c>
      <c r="R55" s="100">
        <f t="shared" si="23"/>
        <v>0</v>
      </c>
      <c r="S55" s="100">
        <f t="shared" si="23"/>
        <v>106</v>
      </c>
      <c r="T55" s="100">
        <f t="shared" si="23"/>
        <v>119</v>
      </c>
      <c r="U55" s="100">
        <f t="shared" si="23"/>
        <v>118</v>
      </c>
      <c r="V55" s="100">
        <f t="shared" si="23"/>
        <v>106</v>
      </c>
      <c r="W55" s="100">
        <f t="shared" si="23"/>
        <v>128</v>
      </c>
      <c r="X55" s="100">
        <f t="shared" si="23"/>
        <v>125</v>
      </c>
      <c r="Y55" s="100">
        <f t="shared" si="23"/>
        <v>105</v>
      </c>
      <c r="Z55" s="100">
        <f t="shared" si="23"/>
        <v>108</v>
      </c>
      <c r="AA55" s="100">
        <f t="shared" si="23"/>
        <v>66</v>
      </c>
      <c r="AB55" s="100">
        <f t="shared" si="23"/>
        <v>82</v>
      </c>
      <c r="AC55" s="100">
        <f t="shared" si="23"/>
        <v>65</v>
      </c>
      <c r="AD55" s="100">
        <f t="shared" si="23"/>
        <v>75</v>
      </c>
      <c r="AE55" s="100">
        <f t="shared" si="23"/>
        <v>69</v>
      </c>
      <c r="AF55" s="100">
        <f t="shared" si="23"/>
        <v>67</v>
      </c>
      <c r="AG55" s="100">
        <f t="shared" si="23"/>
        <v>62</v>
      </c>
      <c r="AH55" s="100">
        <f t="shared" si="23"/>
        <v>54</v>
      </c>
      <c r="AI55" s="100">
        <f t="shared" si="23"/>
        <v>68</v>
      </c>
      <c r="AJ55" s="100">
        <f t="shared" si="23"/>
        <v>53</v>
      </c>
      <c r="AK55" s="100">
        <f t="shared" si="23"/>
        <v>65</v>
      </c>
      <c r="AL55" s="100">
        <f t="shared" si="23"/>
        <v>82</v>
      </c>
      <c r="AM55" s="100">
        <f t="shared" si="23"/>
        <v>63</v>
      </c>
      <c r="AN55" s="100">
        <f t="shared" si="23"/>
        <v>51</v>
      </c>
      <c r="AO55" s="100">
        <f t="shared" si="23"/>
        <v>60</v>
      </c>
      <c r="AP55" s="100">
        <f t="shared" si="23"/>
        <v>63</v>
      </c>
      <c r="AQ55" s="100">
        <f t="shared" si="23"/>
        <v>66</v>
      </c>
      <c r="AR55" s="100">
        <f t="shared" si="23"/>
        <v>48</v>
      </c>
      <c r="AS55" s="100">
        <f t="shared" si="23"/>
        <v>63</v>
      </c>
      <c r="AT55" s="100">
        <f t="shared" si="23"/>
        <v>80</v>
      </c>
      <c r="AU55" s="100">
        <f t="shared" ref="AU55:BN55" si="24">SUM(AU56:AU61)</f>
        <v>88</v>
      </c>
      <c r="AV55" s="100">
        <f t="shared" si="24"/>
        <v>141</v>
      </c>
      <c r="AW55" s="100">
        <f t="shared" si="24"/>
        <v>89</v>
      </c>
      <c r="AX55" s="100">
        <f t="shared" si="24"/>
        <v>101</v>
      </c>
      <c r="AY55" s="100">
        <f t="shared" si="24"/>
        <v>61</v>
      </c>
      <c r="AZ55" s="100">
        <f t="shared" si="24"/>
        <v>57</v>
      </c>
      <c r="BA55" s="100">
        <f t="shared" si="24"/>
        <v>64</v>
      </c>
      <c r="BB55" s="100">
        <f t="shared" si="24"/>
        <v>61</v>
      </c>
      <c r="BC55" s="100">
        <f t="shared" si="24"/>
        <v>85</v>
      </c>
      <c r="BD55" s="100">
        <f t="shared" si="24"/>
        <v>67</v>
      </c>
      <c r="BE55" s="100">
        <f t="shared" si="24"/>
        <v>67</v>
      </c>
      <c r="BF55" s="100">
        <f t="shared" si="24"/>
        <v>84</v>
      </c>
      <c r="BG55" s="100">
        <f t="shared" si="24"/>
        <v>94</v>
      </c>
      <c r="BH55" s="100">
        <f t="shared" si="24"/>
        <v>69</v>
      </c>
      <c r="BI55" s="100">
        <f t="shared" si="24"/>
        <v>93</v>
      </c>
      <c r="BJ55" s="100">
        <f t="shared" si="24"/>
        <v>90</v>
      </c>
      <c r="BK55" s="100">
        <f t="shared" si="24"/>
        <v>0</v>
      </c>
      <c r="BL55" s="100">
        <f t="shared" si="24"/>
        <v>0</v>
      </c>
      <c r="BM55" s="100">
        <f t="shared" si="24"/>
        <v>0</v>
      </c>
      <c r="BN55" s="100">
        <f t="shared" si="24"/>
        <v>0</v>
      </c>
    </row>
    <row r="56" spans="1:66" ht="15" customHeight="1">
      <c r="A56" s="219"/>
      <c r="B56" s="171"/>
      <c r="C56" s="220"/>
      <c r="D56" s="128" t="s">
        <v>82</v>
      </c>
      <c r="E56" s="130"/>
      <c r="F56" s="131"/>
      <c r="G56" s="132"/>
      <c r="H56" s="94" t="s">
        <v>79</v>
      </c>
      <c r="I56" s="107">
        <v>11</v>
      </c>
      <c r="J56" s="96">
        <f t="shared" si="19"/>
        <v>9</v>
      </c>
      <c r="K56" s="97" t="s">
        <v>80</v>
      </c>
      <c r="L56" s="96">
        <f t="shared" si="20"/>
        <v>11</v>
      </c>
      <c r="M56" s="98" t="s">
        <v>81</v>
      </c>
      <c r="N56" s="108">
        <v>9</v>
      </c>
      <c r="O56" s="100">
        <f>'2_Métricas'!C163</f>
        <v>0</v>
      </c>
      <c r="P56" s="100">
        <f>'2_Métricas'!D163</f>
        <v>0</v>
      </c>
      <c r="Q56" s="100">
        <f>'2_Métricas'!E163</f>
        <v>0</v>
      </c>
      <c r="R56" s="100">
        <f>'2_Métricas'!F163</f>
        <v>0</v>
      </c>
      <c r="S56" s="100">
        <f>'2_Métricas'!G163</f>
        <v>33</v>
      </c>
      <c r="T56" s="100">
        <f>'2_Métricas'!H163</f>
        <v>47</v>
      </c>
      <c r="U56" s="100">
        <f>'2_Métricas'!I163</f>
        <v>37</v>
      </c>
      <c r="V56" s="100">
        <f>'2_Métricas'!J163</f>
        <v>35</v>
      </c>
      <c r="W56" s="100">
        <f>'2_Métricas'!K163</f>
        <v>50</v>
      </c>
      <c r="X56" s="100">
        <f>'2_Métricas'!L163</f>
        <v>44</v>
      </c>
      <c r="Y56" s="100">
        <f>'2_Métricas'!M163</f>
        <v>32</v>
      </c>
      <c r="Z56" s="100">
        <f>'2_Métricas'!N163</f>
        <v>25</v>
      </c>
      <c r="AA56" s="100">
        <f>'2_Métricas'!O163</f>
        <v>19</v>
      </c>
      <c r="AB56" s="100">
        <f>'2_Métricas'!P163</f>
        <v>26</v>
      </c>
      <c r="AC56" s="100">
        <f>'2_Métricas'!Q163</f>
        <v>14</v>
      </c>
      <c r="AD56" s="100">
        <f>'2_Métricas'!R163</f>
        <v>27</v>
      </c>
      <c r="AE56" s="100">
        <f>'2_Métricas'!S163</f>
        <v>25</v>
      </c>
      <c r="AF56" s="100">
        <f>'2_Métricas'!T163</f>
        <v>25</v>
      </c>
      <c r="AG56" s="100">
        <f>'2_Métricas'!U163</f>
        <v>14</v>
      </c>
      <c r="AH56" s="100">
        <f>'2_Métricas'!V163</f>
        <v>17</v>
      </c>
      <c r="AI56" s="100">
        <f>'2_Métricas'!W163</f>
        <v>20</v>
      </c>
      <c r="AJ56" s="100">
        <f>'2_Métricas'!X163</f>
        <v>16</v>
      </c>
      <c r="AK56" s="100">
        <f>'2_Métricas'!Y163</f>
        <v>16</v>
      </c>
      <c r="AL56" s="100">
        <f>'2_Métricas'!Z163</f>
        <v>29</v>
      </c>
      <c r="AM56" s="100">
        <f>'2_Métricas'!AA163</f>
        <v>24</v>
      </c>
      <c r="AN56" s="100">
        <f>'2_Métricas'!AB163</f>
        <v>13</v>
      </c>
      <c r="AO56" s="100">
        <f>'2_Métricas'!AC163</f>
        <v>30</v>
      </c>
      <c r="AP56" s="100">
        <f>'2_Métricas'!AD163</f>
        <v>26</v>
      </c>
      <c r="AQ56" s="100">
        <f>'2_Métricas'!AE163</f>
        <v>20</v>
      </c>
      <c r="AR56" s="100">
        <f>'2_Métricas'!AF163</f>
        <v>8</v>
      </c>
      <c r="AS56" s="100">
        <f>'2_Métricas'!AG163</f>
        <v>23</v>
      </c>
      <c r="AT56" s="100">
        <f>'2_Métricas'!AH163</f>
        <v>39</v>
      </c>
      <c r="AU56" s="100">
        <f>'2_Métricas'!AI163</f>
        <v>28</v>
      </c>
      <c r="AV56" s="100">
        <f>'2_Métricas'!AJ163</f>
        <v>45</v>
      </c>
      <c r="AW56" s="100">
        <f>'2_Métricas'!AK163</f>
        <v>26</v>
      </c>
      <c r="AX56" s="100">
        <f>'2_Métricas'!AL163</f>
        <v>33</v>
      </c>
      <c r="AY56" s="100">
        <f>'2_Métricas'!AM163</f>
        <v>18</v>
      </c>
      <c r="AZ56" s="100">
        <f>'2_Métricas'!AN163</f>
        <v>21</v>
      </c>
      <c r="BA56" s="100">
        <f>'2_Métricas'!AO163</f>
        <v>13</v>
      </c>
      <c r="BB56" s="100">
        <f>'2_Métricas'!AP163</f>
        <v>13</v>
      </c>
      <c r="BC56" s="100">
        <f>'2_Métricas'!AQ163</f>
        <v>25</v>
      </c>
      <c r="BD56" s="100">
        <f>'2_Métricas'!AR163</f>
        <v>13</v>
      </c>
      <c r="BE56" s="100">
        <f>'2_Métricas'!AS163</f>
        <v>16</v>
      </c>
      <c r="BF56" s="100">
        <f>'2_Métricas'!AT163</f>
        <v>24</v>
      </c>
      <c r="BG56" s="100">
        <f>'2_Métricas'!AU163</f>
        <v>23</v>
      </c>
      <c r="BH56" s="100">
        <f>'2_Métricas'!AV163</f>
        <v>12</v>
      </c>
      <c r="BI56" s="100">
        <f>'2_Métricas'!AW163</f>
        <v>23</v>
      </c>
      <c r="BJ56" s="100">
        <f>'2_Métricas'!AX163</f>
        <v>23</v>
      </c>
      <c r="BK56" s="100">
        <f>'2_Métricas'!AY163</f>
        <v>0</v>
      </c>
      <c r="BL56" s="100">
        <f>'2_Métricas'!AZ163</f>
        <v>0</v>
      </c>
      <c r="BM56" s="100">
        <f>'2_Métricas'!BA163</f>
        <v>0</v>
      </c>
      <c r="BN56" s="100">
        <f>'2_Métricas'!BB163</f>
        <v>0</v>
      </c>
    </row>
    <row r="57" spans="1:66" ht="15" customHeight="1">
      <c r="A57" s="219"/>
      <c r="B57" s="171"/>
      <c r="C57" s="220"/>
      <c r="D57" s="128" t="s">
        <v>83</v>
      </c>
      <c r="E57" s="130"/>
      <c r="F57" s="131"/>
      <c r="G57" s="132"/>
      <c r="H57" s="94" t="s">
        <v>79</v>
      </c>
      <c r="I57" s="107">
        <v>11</v>
      </c>
      <c r="J57" s="96">
        <f t="shared" si="19"/>
        <v>8</v>
      </c>
      <c r="K57" s="97" t="s">
        <v>80</v>
      </c>
      <c r="L57" s="96">
        <f t="shared" si="20"/>
        <v>11</v>
      </c>
      <c r="M57" s="98" t="s">
        <v>81</v>
      </c>
      <c r="N57" s="108">
        <v>8</v>
      </c>
      <c r="O57" s="100">
        <f>'2_Métricas'!C139</f>
        <v>0</v>
      </c>
      <c r="P57" s="100">
        <f>'2_Métricas'!D139</f>
        <v>0</v>
      </c>
      <c r="Q57" s="100">
        <f>'2_Métricas'!E139</f>
        <v>0</v>
      </c>
      <c r="R57" s="100">
        <f>'2_Métricas'!F139</f>
        <v>0</v>
      </c>
      <c r="S57" s="100">
        <f>'2_Métricas'!G139</f>
        <v>20</v>
      </c>
      <c r="T57" s="100">
        <f>'2_Métricas'!H139</f>
        <v>19</v>
      </c>
      <c r="U57" s="100">
        <f>'2_Métricas'!I139</f>
        <v>33</v>
      </c>
      <c r="V57" s="100">
        <f>'2_Métricas'!J139</f>
        <v>34</v>
      </c>
      <c r="W57" s="100">
        <f>'2_Métricas'!K139</f>
        <v>31</v>
      </c>
      <c r="X57" s="100">
        <f>'2_Métricas'!L139</f>
        <v>20</v>
      </c>
      <c r="Y57" s="100">
        <f>'2_Métricas'!M139</f>
        <v>16</v>
      </c>
      <c r="Z57" s="100">
        <f>'2_Métricas'!N139</f>
        <v>18</v>
      </c>
      <c r="AA57" s="100">
        <f>'2_Métricas'!O139</f>
        <v>7</v>
      </c>
      <c r="AB57" s="100">
        <f>'2_Métricas'!P139</f>
        <v>9</v>
      </c>
      <c r="AC57" s="100">
        <f>'2_Métricas'!Q139</f>
        <v>13</v>
      </c>
      <c r="AD57" s="100">
        <f>'2_Métricas'!R139</f>
        <v>10</v>
      </c>
      <c r="AE57" s="100">
        <f>'2_Métricas'!S139</f>
        <v>9</v>
      </c>
      <c r="AF57" s="100">
        <f>'2_Métricas'!T139</f>
        <v>11</v>
      </c>
      <c r="AG57" s="100">
        <f>'2_Métricas'!U139</f>
        <v>14</v>
      </c>
      <c r="AH57" s="100">
        <f>'2_Métricas'!V139</f>
        <v>10</v>
      </c>
      <c r="AI57" s="100">
        <f>'2_Métricas'!W139</f>
        <v>9</v>
      </c>
      <c r="AJ57" s="100">
        <f>'2_Métricas'!X139</f>
        <v>7</v>
      </c>
      <c r="AK57" s="100">
        <f>'2_Métricas'!Y139</f>
        <v>11</v>
      </c>
      <c r="AL57" s="100">
        <f>'2_Métricas'!Z139</f>
        <v>14</v>
      </c>
      <c r="AM57" s="100">
        <f>'2_Métricas'!AA139</f>
        <v>11</v>
      </c>
      <c r="AN57" s="100">
        <f>'2_Métricas'!AB139</f>
        <v>7</v>
      </c>
      <c r="AO57" s="100">
        <f>'2_Métricas'!AC139</f>
        <v>12</v>
      </c>
      <c r="AP57" s="100">
        <f>'2_Métricas'!AD139</f>
        <v>8</v>
      </c>
      <c r="AQ57" s="100">
        <f>'2_Métricas'!AE139</f>
        <v>9</v>
      </c>
      <c r="AR57" s="100">
        <f>'2_Métricas'!AF139</f>
        <v>10</v>
      </c>
      <c r="AS57" s="100">
        <f>'2_Métricas'!AG139</f>
        <v>16</v>
      </c>
      <c r="AT57" s="100">
        <f>'2_Métricas'!AH139</f>
        <v>20</v>
      </c>
      <c r="AU57" s="100">
        <f>'2_Métricas'!AI139</f>
        <v>18</v>
      </c>
      <c r="AV57" s="100">
        <f>'2_Métricas'!AJ139</f>
        <v>12</v>
      </c>
      <c r="AW57" s="100">
        <f>'2_Métricas'!AK139</f>
        <v>11</v>
      </c>
      <c r="AX57" s="100">
        <f>'2_Métricas'!AL139</f>
        <v>18</v>
      </c>
      <c r="AY57" s="100">
        <f>'2_Métricas'!AM139</f>
        <v>8</v>
      </c>
      <c r="AZ57" s="100">
        <f>'2_Métricas'!AN139</f>
        <v>12</v>
      </c>
      <c r="BA57" s="100">
        <f>'2_Métricas'!AO139</f>
        <v>22</v>
      </c>
      <c r="BB57" s="100">
        <f>'2_Métricas'!AP139</f>
        <v>20</v>
      </c>
      <c r="BC57" s="100">
        <f>'2_Métricas'!AQ139</f>
        <v>21</v>
      </c>
      <c r="BD57" s="100">
        <f>'2_Métricas'!AR139</f>
        <v>15</v>
      </c>
      <c r="BE57" s="100">
        <f>'2_Métricas'!AS139</f>
        <v>21</v>
      </c>
      <c r="BF57" s="100">
        <f>'2_Métricas'!AT139</f>
        <v>25</v>
      </c>
      <c r="BG57" s="100">
        <f>'2_Métricas'!AU139</f>
        <v>23</v>
      </c>
      <c r="BH57" s="100">
        <f>'2_Métricas'!AV139</f>
        <v>14</v>
      </c>
      <c r="BI57" s="100">
        <f>'2_Métricas'!AW139</f>
        <v>19</v>
      </c>
      <c r="BJ57" s="100">
        <f>'2_Métricas'!AX139</f>
        <v>21</v>
      </c>
      <c r="BK57" s="100">
        <f>'2_Métricas'!AY139</f>
        <v>0</v>
      </c>
      <c r="BL57" s="100">
        <f>'2_Métricas'!AZ139</f>
        <v>0</v>
      </c>
      <c r="BM57" s="100">
        <f>'2_Métricas'!BA139</f>
        <v>0</v>
      </c>
      <c r="BN57" s="100">
        <f>'2_Métricas'!BB139</f>
        <v>0</v>
      </c>
    </row>
    <row r="58" spans="1:66" ht="15" customHeight="1">
      <c r="A58" s="219"/>
      <c r="B58" s="171"/>
      <c r="C58" s="220"/>
      <c r="D58" s="128" t="s">
        <v>84</v>
      </c>
      <c r="E58" s="130"/>
      <c r="F58" s="131"/>
      <c r="G58" s="132"/>
      <c r="H58" s="94" t="s">
        <v>79</v>
      </c>
      <c r="I58" s="107">
        <v>4</v>
      </c>
      <c r="J58" s="96">
        <f t="shared" si="19"/>
        <v>2</v>
      </c>
      <c r="K58" s="97" t="s">
        <v>80</v>
      </c>
      <c r="L58" s="96">
        <f t="shared" si="20"/>
        <v>4</v>
      </c>
      <c r="M58" s="98" t="s">
        <v>81</v>
      </c>
      <c r="N58" s="108">
        <v>2</v>
      </c>
      <c r="O58" s="100">
        <f>'2_Métricas'!C116</f>
        <v>0</v>
      </c>
      <c r="P58" s="100">
        <f>'2_Métricas'!D116</f>
        <v>0</v>
      </c>
      <c r="Q58" s="100">
        <f>'2_Métricas'!E116</f>
        <v>0</v>
      </c>
      <c r="R58" s="100">
        <f>'2_Métricas'!F116</f>
        <v>0</v>
      </c>
      <c r="S58" s="100">
        <f>'2_Métricas'!G116</f>
        <v>15</v>
      </c>
      <c r="T58" s="100">
        <f>'2_Métricas'!H116</f>
        <v>13</v>
      </c>
      <c r="U58" s="100">
        <f>'2_Métricas'!I116</f>
        <v>8</v>
      </c>
      <c r="V58" s="100">
        <f>'2_Métricas'!J116</f>
        <v>7</v>
      </c>
      <c r="W58" s="100">
        <f>'2_Métricas'!K116</f>
        <v>12</v>
      </c>
      <c r="X58" s="100">
        <f>'2_Métricas'!L116</f>
        <v>18</v>
      </c>
      <c r="Y58" s="100">
        <f>'2_Métricas'!M116</f>
        <v>15</v>
      </c>
      <c r="Z58" s="100">
        <f>'2_Métricas'!N116</f>
        <v>18</v>
      </c>
      <c r="AA58" s="100">
        <f>'2_Métricas'!O116</f>
        <v>10</v>
      </c>
      <c r="AB58" s="100">
        <f>'2_Métricas'!P116</f>
        <v>5</v>
      </c>
      <c r="AC58" s="100">
        <f>'2_Métricas'!Q116</f>
        <v>6</v>
      </c>
      <c r="AD58" s="100">
        <f>'2_Métricas'!R116</f>
        <v>10</v>
      </c>
      <c r="AE58" s="100">
        <f>'2_Métricas'!S116</f>
        <v>11</v>
      </c>
      <c r="AF58" s="100">
        <f>'2_Métricas'!T116</f>
        <v>10</v>
      </c>
      <c r="AG58" s="100">
        <f>'2_Métricas'!U116</f>
        <v>9</v>
      </c>
      <c r="AH58" s="100">
        <f>'2_Métricas'!V116</f>
        <v>6</v>
      </c>
      <c r="AI58" s="100">
        <f>'2_Métricas'!W116</f>
        <v>4</v>
      </c>
      <c r="AJ58" s="100">
        <f>'2_Métricas'!X116</f>
        <v>7</v>
      </c>
      <c r="AK58" s="100">
        <f>'2_Métricas'!Y116</f>
        <v>6</v>
      </c>
      <c r="AL58" s="100">
        <f>'2_Métricas'!Z116</f>
        <v>7</v>
      </c>
      <c r="AM58" s="100">
        <f>'2_Métricas'!AA116</f>
        <v>7</v>
      </c>
      <c r="AN58" s="100">
        <f>'2_Métricas'!AB116</f>
        <v>2</v>
      </c>
      <c r="AO58" s="100">
        <f>'2_Métricas'!AC116</f>
        <v>6</v>
      </c>
      <c r="AP58" s="100">
        <f>'2_Métricas'!AD116</f>
        <v>8</v>
      </c>
      <c r="AQ58" s="100">
        <f>'2_Métricas'!AE116</f>
        <v>11</v>
      </c>
      <c r="AR58" s="100">
        <f>'2_Métricas'!AF116</f>
        <v>5</v>
      </c>
      <c r="AS58" s="100">
        <f>'2_Métricas'!AG116</f>
        <v>5</v>
      </c>
      <c r="AT58" s="100">
        <f>'2_Métricas'!AH116</f>
        <v>4</v>
      </c>
      <c r="AU58" s="100">
        <f>'2_Métricas'!AI116</f>
        <v>6</v>
      </c>
      <c r="AV58" s="100">
        <f>'2_Métricas'!AJ116</f>
        <v>12</v>
      </c>
      <c r="AW58" s="100">
        <f>'2_Métricas'!AK116</f>
        <v>12</v>
      </c>
      <c r="AX58" s="100">
        <f>'2_Métricas'!AL116</f>
        <v>11</v>
      </c>
      <c r="AY58" s="100">
        <f>'2_Métricas'!AM116</f>
        <v>10</v>
      </c>
      <c r="AZ58" s="100">
        <f>'2_Métricas'!AN116</f>
        <v>6</v>
      </c>
      <c r="BA58" s="100">
        <f>'2_Métricas'!AO116</f>
        <v>5</v>
      </c>
      <c r="BB58" s="100">
        <f>'2_Métricas'!AP116</f>
        <v>8</v>
      </c>
      <c r="BC58" s="100">
        <f>'2_Métricas'!AQ116</f>
        <v>13</v>
      </c>
      <c r="BD58" s="100">
        <f>'2_Métricas'!AR116</f>
        <v>8</v>
      </c>
      <c r="BE58" s="100">
        <f>'2_Métricas'!AS116</f>
        <v>13</v>
      </c>
      <c r="BF58" s="100">
        <f>'2_Métricas'!AT116</f>
        <v>16</v>
      </c>
      <c r="BG58" s="100">
        <f>'2_Métricas'!AU116</f>
        <v>9</v>
      </c>
      <c r="BH58" s="100">
        <f>'2_Métricas'!AV116</f>
        <v>6</v>
      </c>
      <c r="BI58" s="100">
        <f>'2_Métricas'!AW116</f>
        <v>11</v>
      </c>
      <c r="BJ58" s="100">
        <f>'2_Métricas'!AX116</f>
        <v>15</v>
      </c>
      <c r="BK58" s="100">
        <f>'2_Métricas'!AY116</f>
        <v>0</v>
      </c>
      <c r="BL58" s="100">
        <f>'2_Métricas'!AZ116</f>
        <v>0</v>
      </c>
      <c r="BM58" s="100">
        <f>'2_Métricas'!BA116</f>
        <v>0</v>
      </c>
      <c r="BN58" s="100">
        <f>'2_Métricas'!BB116</f>
        <v>0</v>
      </c>
    </row>
    <row r="59" spans="1:66" ht="15" customHeight="1">
      <c r="A59" s="219"/>
      <c r="B59" s="171"/>
      <c r="C59" s="220"/>
      <c r="D59" s="128" t="s">
        <v>85</v>
      </c>
      <c r="E59" s="130"/>
      <c r="F59" s="131"/>
      <c r="G59" s="132"/>
      <c r="H59" s="94" t="s">
        <v>79</v>
      </c>
      <c r="I59" s="107">
        <v>6</v>
      </c>
      <c r="J59" s="96">
        <f t="shared" si="19"/>
        <v>4</v>
      </c>
      <c r="K59" s="97" t="s">
        <v>80</v>
      </c>
      <c r="L59" s="96">
        <f t="shared" si="20"/>
        <v>6</v>
      </c>
      <c r="M59" s="98" t="s">
        <v>81</v>
      </c>
      <c r="N59" s="108">
        <v>4</v>
      </c>
      <c r="O59" s="100">
        <f>'2_Métricas'!C44</f>
        <v>0</v>
      </c>
      <c r="P59" s="100">
        <f>'2_Métricas'!D44</f>
        <v>0</v>
      </c>
      <c r="Q59" s="100">
        <f>'2_Métricas'!E44</f>
        <v>0</v>
      </c>
      <c r="R59" s="100">
        <f>'2_Métricas'!F44</f>
        <v>0</v>
      </c>
      <c r="S59" s="100">
        <f>'2_Métricas'!G44</f>
        <v>25</v>
      </c>
      <c r="T59" s="100">
        <f>'2_Métricas'!H44</f>
        <v>26</v>
      </c>
      <c r="U59" s="100">
        <f>'2_Métricas'!I44</f>
        <v>29</v>
      </c>
      <c r="V59" s="100">
        <f>'2_Métricas'!J44</f>
        <v>21</v>
      </c>
      <c r="W59" s="100">
        <f>'2_Métricas'!K44</f>
        <v>23</v>
      </c>
      <c r="X59" s="100">
        <f>'2_Métricas'!L44</f>
        <v>27</v>
      </c>
      <c r="Y59" s="100">
        <f>'2_Métricas'!M44</f>
        <v>28</v>
      </c>
      <c r="Z59" s="100">
        <f>'2_Métricas'!N44</f>
        <v>18</v>
      </c>
      <c r="AA59" s="100">
        <f>'2_Métricas'!O44</f>
        <v>15</v>
      </c>
      <c r="AB59" s="100">
        <f>'2_Métricas'!P44</f>
        <v>25</v>
      </c>
      <c r="AC59" s="100">
        <f>'2_Métricas'!Q44</f>
        <v>18</v>
      </c>
      <c r="AD59" s="100">
        <f>'2_Métricas'!R44</f>
        <v>21</v>
      </c>
      <c r="AE59" s="100">
        <f>'2_Métricas'!S44</f>
        <v>16</v>
      </c>
      <c r="AF59" s="100">
        <f>'2_Métricas'!T44</f>
        <v>12</v>
      </c>
      <c r="AG59" s="100">
        <f>'2_Métricas'!U44</f>
        <v>17</v>
      </c>
      <c r="AH59" s="100">
        <f>'2_Métricas'!V44</f>
        <v>10</v>
      </c>
      <c r="AI59" s="100">
        <f>'2_Métricas'!W44</f>
        <v>20</v>
      </c>
      <c r="AJ59" s="100">
        <f>'2_Métricas'!X44</f>
        <v>9</v>
      </c>
      <c r="AK59" s="100">
        <f>'2_Métricas'!Y44</f>
        <v>21</v>
      </c>
      <c r="AL59" s="100">
        <f>'2_Métricas'!Z44</f>
        <v>20</v>
      </c>
      <c r="AM59" s="100">
        <f>'2_Métricas'!AA44</f>
        <v>13</v>
      </c>
      <c r="AN59" s="100">
        <f>'2_Métricas'!AB44</f>
        <v>22</v>
      </c>
      <c r="AO59" s="100">
        <f>'2_Métricas'!AC44</f>
        <v>10</v>
      </c>
      <c r="AP59" s="100">
        <f>'2_Métricas'!AD44</f>
        <v>18</v>
      </c>
      <c r="AQ59" s="100">
        <f>'2_Métricas'!AE44</f>
        <v>20</v>
      </c>
      <c r="AR59" s="100">
        <f>'2_Métricas'!AF44</f>
        <v>15</v>
      </c>
      <c r="AS59" s="100">
        <f>'2_Métricas'!AG44</f>
        <v>16</v>
      </c>
      <c r="AT59" s="100">
        <f>'2_Métricas'!AH44</f>
        <v>15</v>
      </c>
      <c r="AU59" s="100">
        <f>'2_Métricas'!AI44</f>
        <v>31</v>
      </c>
      <c r="AV59" s="100">
        <f>'2_Métricas'!AJ44</f>
        <v>52</v>
      </c>
      <c r="AW59" s="100">
        <f>'2_Métricas'!AK44</f>
        <v>38</v>
      </c>
      <c r="AX59" s="100">
        <f>'2_Métricas'!AL44</f>
        <v>35</v>
      </c>
      <c r="AY59" s="100">
        <f>'2_Métricas'!AM44</f>
        <v>24</v>
      </c>
      <c r="AZ59" s="100">
        <f>'2_Métricas'!AN44</f>
        <v>15</v>
      </c>
      <c r="BA59" s="100">
        <f>'2_Métricas'!AO44</f>
        <v>23</v>
      </c>
      <c r="BB59" s="100">
        <f>'2_Métricas'!AP44</f>
        <v>19</v>
      </c>
      <c r="BC59" s="100">
        <f>'2_Métricas'!AQ44</f>
        <v>24</v>
      </c>
      <c r="BD59" s="100">
        <f>'2_Métricas'!AR44</f>
        <v>29</v>
      </c>
      <c r="BE59" s="100">
        <f>'2_Métricas'!AS44</f>
        <v>14</v>
      </c>
      <c r="BF59" s="100">
        <f>'2_Métricas'!AT44</f>
        <v>14</v>
      </c>
      <c r="BG59" s="100">
        <f>'2_Métricas'!AU44</f>
        <v>30</v>
      </c>
      <c r="BH59" s="100">
        <f>'2_Métricas'!AV44</f>
        <v>32</v>
      </c>
      <c r="BI59" s="100">
        <f>'2_Métricas'!AW44</f>
        <v>36</v>
      </c>
      <c r="BJ59" s="100">
        <f>'2_Métricas'!AX44</f>
        <v>27</v>
      </c>
      <c r="BK59" s="100">
        <f>'2_Métricas'!AY44</f>
        <v>0</v>
      </c>
      <c r="BL59" s="100">
        <f>'2_Métricas'!AZ44</f>
        <v>0</v>
      </c>
      <c r="BM59" s="100">
        <f>'2_Métricas'!BA44</f>
        <v>0</v>
      </c>
      <c r="BN59" s="100">
        <f>'2_Métricas'!BB44</f>
        <v>0</v>
      </c>
    </row>
    <row r="60" spans="1:66" ht="15" hidden="1" customHeight="1">
      <c r="A60" s="219"/>
      <c r="B60" s="171"/>
      <c r="C60" s="220"/>
      <c r="D60" s="128" t="s">
        <v>86</v>
      </c>
      <c r="E60" s="130"/>
      <c r="F60" s="131"/>
      <c r="G60" s="132"/>
      <c r="H60" s="94" t="s">
        <v>79</v>
      </c>
      <c r="I60" s="107"/>
      <c r="J60" s="96">
        <f t="shared" si="19"/>
        <v>0</v>
      </c>
      <c r="K60" s="97" t="s">
        <v>80</v>
      </c>
      <c r="L60" s="96">
        <f t="shared" si="20"/>
        <v>0</v>
      </c>
      <c r="M60" s="98" t="s">
        <v>81</v>
      </c>
      <c r="N60" s="108"/>
      <c r="O60" s="172">
        <f>'2_Métricas'!C91</f>
        <v>0</v>
      </c>
      <c r="P60" s="172">
        <f>'2_Métricas'!D91</f>
        <v>0</v>
      </c>
      <c r="Q60" s="172">
        <f>'2_Métricas'!E91</f>
        <v>0</v>
      </c>
      <c r="R60" s="172">
        <f>'2_Métricas'!F91</f>
        <v>0</v>
      </c>
      <c r="S60" s="172">
        <f>'2_Métricas'!G91</f>
        <v>4</v>
      </c>
      <c r="T60" s="172">
        <f>'2_Métricas'!H91</f>
        <v>3</v>
      </c>
      <c r="U60" s="172">
        <f>'2_Métricas'!I91</f>
        <v>3</v>
      </c>
      <c r="V60" s="172">
        <f>'2_Métricas'!J91</f>
        <v>4</v>
      </c>
      <c r="W60" s="172">
        <f>'2_Métricas'!K91</f>
        <v>5</v>
      </c>
      <c r="X60" s="172">
        <f>'2_Métricas'!L91</f>
        <v>7</v>
      </c>
      <c r="Y60" s="172">
        <f>'2_Métricas'!M91</f>
        <v>2</v>
      </c>
      <c r="Z60" s="172">
        <f>'2_Métricas'!N91</f>
        <v>3</v>
      </c>
      <c r="AA60" s="172">
        <f>'2_Métricas'!O91</f>
        <v>3</v>
      </c>
      <c r="AB60" s="172">
        <f>'2_Métricas'!P91</f>
        <v>6</v>
      </c>
      <c r="AC60" s="172">
        <f>'2_Métricas'!Q91</f>
        <v>4</v>
      </c>
      <c r="AD60" s="172">
        <f>'2_Métricas'!R91</f>
        <v>2</v>
      </c>
      <c r="AE60" s="172">
        <f>'2_Métricas'!S91</f>
        <v>4</v>
      </c>
      <c r="AF60" s="172">
        <f>'2_Métricas'!T91</f>
        <v>5</v>
      </c>
      <c r="AG60" s="172">
        <f>'2_Métricas'!U91</f>
        <v>3</v>
      </c>
      <c r="AH60" s="172">
        <f>'2_Métricas'!V91</f>
        <v>5</v>
      </c>
      <c r="AI60" s="172">
        <f>'2_Métricas'!W91</f>
        <v>8</v>
      </c>
      <c r="AJ60" s="172">
        <f>'2_Métricas'!X91</f>
        <v>7</v>
      </c>
      <c r="AK60" s="172">
        <f>'2_Métricas'!Y91</f>
        <v>3</v>
      </c>
      <c r="AL60" s="172">
        <f>'2_Métricas'!Z91</f>
        <v>3</v>
      </c>
      <c r="AM60" s="172">
        <f>'2_Métricas'!AA91</f>
        <v>0</v>
      </c>
      <c r="AN60" s="172">
        <f>'2_Métricas'!AB91</f>
        <v>0</v>
      </c>
      <c r="AO60" s="172">
        <f>'2_Métricas'!AC91</f>
        <v>0</v>
      </c>
      <c r="AP60" s="172">
        <f>'2_Métricas'!AD91</f>
        <v>0</v>
      </c>
      <c r="AQ60" s="172"/>
      <c r="AR60" s="172"/>
      <c r="AS60" s="172"/>
      <c r="AT60" s="172"/>
      <c r="AU60" s="172"/>
      <c r="AV60" s="172"/>
      <c r="AW60" s="172"/>
      <c r="AX60" s="172"/>
      <c r="AY60" s="172"/>
      <c r="AZ60" s="172"/>
      <c r="BA60" s="172"/>
      <c r="BB60" s="172"/>
      <c r="BC60" s="172"/>
      <c r="BD60" s="172"/>
      <c r="BE60" s="172"/>
      <c r="BF60" s="172"/>
      <c r="BG60" s="172"/>
      <c r="BH60" s="172"/>
      <c r="BI60" s="172"/>
      <c r="BJ60" s="172"/>
      <c r="BK60" s="172"/>
      <c r="BL60" s="172"/>
      <c r="BM60" s="172"/>
      <c r="BN60" s="172"/>
    </row>
    <row r="61" spans="1:66" ht="15" customHeight="1">
      <c r="A61" s="219"/>
      <c r="B61" s="171"/>
      <c r="C61" s="220"/>
      <c r="D61" s="128" t="s">
        <v>87</v>
      </c>
      <c r="E61" s="130"/>
      <c r="F61" s="131"/>
      <c r="G61" s="132"/>
      <c r="H61" s="94" t="s">
        <v>79</v>
      </c>
      <c r="I61" s="107">
        <v>3</v>
      </c>
      <c r="J61" s="96">
        <f t="shared" si="19"/>
        <v>1</v>
      </c>
      <c r="K61" s="97" t="s">
        <v>80</v>
      </c>
      <c r="L61" s="96">
        <f t="shared" si="20"/>
        <v>3</v>
      </c>
      <c r="M61" s="98" t="s">
        <v>81</v>
      </c>
      <c r="N61" s="108">
        <v>1</v>
      </c>
      <c r="O61" s="100">
        <f>'2_Métricas'!C68</f>
        <v>0</v>
      </c>
      <c r="P61" s="100">
        <f>'2_Métricas'!D68</f>
        <v>0</v>
      </c>
      <c r="Q61" s="100">
        <f>'2_Métricas'!E68</f>
        <v>0</v>
      </c>
      <c r="R61" s="100">
        <f>'2_Métricas'!F68</f>
        <v>0</v>
      </c>
      <c r="S61" s="100">
        <f>'2_Métricas'!G68</f>
        <v>9</v>
      </c>
      <c r="T61" s="100">
        <f>'2_Métricas'!H68</f>
        <v>11</v>
      </c>
      <c r="U61" s="100">
        <f>'2_Métricas'!I68</f>
        <v>8</v>
      </c>
      <c r="V61" s="100">
        <f>'2_Métricas'!J68</f>
        <v>5</v>
      </c>
      <c r="W61" s="100">
        <f>'2_Métricas'!K68</f>
        <v>7</v>
      </c>
      <c r="X61" s="100">
        <f>'2_Métricas'!L68</f>
        <v>9</v>
      </c>
      <c r="Y61" s="100">
        <f>'2_Métricas'!M68</f>
        <v>12</v>
      </c>
      <c r="Z61" s="100">
        <f>'2_Métricas'!N68</f>
        <v>26</v>
      </c>
      <c r="AA61" s="100">
        <f>'2_Métricas'!O68</f>
        <v>12</v>
      </c>
      <c r="AB61" s="100">
        <f>'2_Métricas'!P68</f>
        <v>11</v>
      </c>
      <c r="AC61" s="100">
        <f>'2_Métricas'!Q68</f>
        <v>10</v>
      </c>
      <c r="AD61" s="100">
        <f>'2_Métricas'!R68</f>
        <v>5</v>
      </c>
      <c r="AE61" s="100">
        <f>'2_Métricas'!S68</f>
        <v>4</v>
      </c>
      <c r="AF61" s="100">
        <f>'2_Métricas'!T68</f>
        <v>4</v>
      </c>
      <c r="AG61" s="100">
        <f>'2_Métricas'!U68</f>
        <v>5</v>
      </c>
      <c r="AH61" s="100">
        <f>'2_Métricas'!V68</f>
        <v>6</v>
      </c>
      <c r="AI61" s="100">
        <f>'2_Métricas'!W68</f>
        <v>7</v>
      </c>
      <c r="AJ61" s="100">
        <f>'2_Métricas'!X68</f>
        <v>7</v>
      </c>
      <c r="AK61" s="100">
        <f>'2_Métricas'!Y68</f>
        <v>8</v>
      </c>
      <c r="AL61" s="100">
        <f>'2_Métricas'!Z68</f>
        <v>9</v>
      </c>
      <c r="AM61" s="100">
        <f>'2_Métricas'!AA68</f>
        <v>8</v>
      </c>
      <c r="AN61" s="100">
        <f>'2_Métricas'!AB68</f>
        <v>7</v>
      </c>
      <c r="AO61" s="100">
        <f>'2_Métricas'!AC68</f>
        <v>2</v>
      </c>
      <c r="AP61" s="100">
        <f>'2_Métricas'!AD68</f>
        <v>3</v>
      </c>
      <c r="AQ61" s="100">
        <f>'2_Métricas'!AE68</f>
        <v>6</v>
      </c>
      <c r="AR61" s="100">
        <f>'2_Métricas'!AF68</f>
        <v>10</v>
      </c>
      <c r="AS61" s="100">
        <f>'2_Métricas'!AG68</f>
        <v>3</v>
      </c>
      <c r="AT61" s="100">
        <f>'2_Métricas'!AH68</f>
        <v>2</v>
      </c>
      <c r="AU61" s="100">
        <f>'2_Métricas'!AI68</f>
        <v>5</v>
      </c>
      <c r="AV61" s="100">
        <f>'2_Métricas'!AJ68</f>
        <v>20</v>
      </c>
      <c r="AW61" s="100">
        <f>'2_Métricas'!AK68</f>
        <v>2</v>
      </c>
      <c r="AX61" s="100">
        <f>'2_Métricas'!AL68</f>
        <v>4</v>
      </c>
      <c r="AY61" s="100">
        <f>'2_Métricas'!AM68</f>
        <v>1</v>
      </c>
      <c r="AZ61" s="100">
        <f>'2_Métricas'!AN68</f>
        <v>3</v>
      </c>
      <c r="BA61" s="100">
        <f>'2_Métricas'!AO68</f>
        <v>1</v>
      </c>
      <c r="BB61" s="100">
        <f>'2_Métricas'!AP68</f>
        <v>1</v>
      </c>
      <c r="BC61" s="100">
        <f>'2_Métricas'!AQ68</f>
        <v>2</v>
      </c>
      <c r="BD61" s="100">
        <f>'2_Métricas'!AR68</f>
        <v>2</v>
      </c>
      <c r="BE61" s="100">
        <f>'2_Métricas'!AS68</f>
        <v>3</v>
      </c>
      <c r="BF61" s="100">
        <f>'2_Métricas'!AT68</f>
        <v>5</v>
      </c>
      <c r="BG61" s="100">
        <f>'2_Métricas'!AU68</f>
        <v>9</v>
      </c>
      <c r="BH61" s="100">
        <f>'2_Métricas'!AV68</f>
        <v>5</v>
      </c>
      <c r="BI61" s="100">
        <f>'2_Métricas'!AW68</f>
        <v>4</v>
      </c>
      <c r="BJ61" s="100">
        <f>'2_Métricas'!AX68</f>
        <v>4</v>
      </c>
      <c r="BK61" s="100">
        <f>'2_Métricas'!AY68</f>
        <v>0</v>
      </c>
      <c r="BL61" s="100">
        <f>'2_Métricas'!AZ68</f>
        <v>0</v>
      </c>
      <c r="BM61" s="100">
        <f>'2_Métricas'!BA68</f>
        <v>0</v>
      </c>
      <c r="BN61" s="100">
        <f>'2_Métricas'!BB68</f>
        <v>0</v>
      </c>
    </row>
    <row r="62" spans="1:66" ht="41.25" customHeight="1">
      <c r="A62" s="219"/>
      <c r="B62" s="154">
        <v>12</v>
      </c>
      <c r="C62" s="170" t="s">
        <v>48</v>
      </c>
      <c r="D62" s="170" t="s">
        <v>117</v>
      </c>
      <c r="E62" s="157" t="s">
        <v>76</v>
      </c>
      <c r="F62" s="158" t="s">
        <v>77</v>
      </c>
      <c r="G62" s="159" t="s">
        <v>116</v>
      </c>
      <c r="H62" s="94" t="s">
        <v>79</v>
      </c>
      <c r="I62" s="107">
        <f>I63+I64+I65+I66+I68</f>
        <v>29</v>
      </c>
      <c r="J62" s="96">
        <f t="shared" si="19"/>
        <v>23</v>
      </c>
      <c r="K62" s="97" t="s">
        <v>80</v>
      </c>
      <c r="L62" s="96">
        <f t="shared" si="20"/>
        <v>29</v>
      </c>
      <c r="M62" s="98" t="s">
        <v>81</v>
      </c>
      <c r="N62" s="108">
        <f>N63+N64+N65+N66+N68</f>
        <v>23</v>
      </c>
      <c r="O62" s="100">
        <f t="shared" ref="O62:AT62" si="25">SUM(O63:O68)</f>
        <v>0</v>
      </c>
      <c r="P62" s="100">
        <f t="shared" si="25"/>
        <v>0</v>
      </c>
      <c r="Q62" s="100">
        <f t="shared" si="25"/>
        <v>0</v>
      </c>
      <c r="R62" s="100">
        <f t="shared" si="25"/>
        <v>0</v>
      </c>
      <c r="S62" s="100">
        <f t="shared" si="25"/>
        <v>0</v>
      </c>
      <c r="T62" s="100">
        <f t="shared" si="25"/>
        <v>0</v>
      </c>
      <c r="U62" s="100">
        <f t="shared" si="25"/>
        <v>2</v>
      </c>
      <c r="V62" s="100">
        <f t="shared" si="25"/>
        <v>2</v>
      </c>
      <c r="W62" s="100">
        <f t="shared" si="25"/>
        <v>6</v>
      </c>
      <c r="X62" s="100">
        <f t="shared" si="25"/>
        <v>0</v>
      </c>
      <c r="Y62" s="100">
        <f t="shared" si="25"/>
        <v>0</v>
      </c>
      <c r="Z62" s="100">
        <f t="shared" si="25"/>
        <v>0</v>
      </c>
      <c r="AA62" s="100">
        <f t="shared" si="25"/>
        <v>1</v>
      </c>
      <c r="AB62" s="100">
        <f t="shared" si="25"/>
        <v>0</v>
      </c>
      <c r="AC62" s="100">
        <f t="shared" si="25"/>
        <v>1</v>
      </c>
      <c r="AD62" s="100">
        <f t="shared" si="25"/>
        <v>3</v>
      </c>
      <c r="AE62" s="100">
        <f t="shared" si="25"/>
        <v>4</v>
      </c>
      <c r="AF62" s="100">
        <f t="shared" si="25"/>
        <v>5</v>
      </c>
      <c r="AG62" s="100">
        <f t="shared" si="25"/>
        <v>10</v>
      </c>
      <c r="AH62" s="100">
        <f t="shared" si="25"/>
        <v>10</v>
      </c>
      <c r="AI62" s="100">
        <f t="shared" si="25"/>
        <v>10</v>
      </c>
      <c r="AJ62" s="100">
        <f t="shared" si="25"/>
        <v>7</v>
      </c>
      <c r="AK62" s="100">
        <f t="shared" si="25"/>
        <v>9</v>
      </c>
      <c r="AL62" s="100">
        <f t="shared" si="25"/>
        <v>11</v>
      </c>
      <c r="AM62" s="100">
        <f t="shared" si="25"/>
        <v>14</v>
      </c>
      <c r="AN62" s="100">
        <f t="shared" si="25"/>
        <v>5</v>
      </c>
      <c r="AO62" s="100">
        <f t="shared" si="25"/>
        <v>4</v>
      </c>
      <c r="AP62" s="100">
        <f t="shared" si="25"/>
        <v>1</v>
      </c>
      <c r="AQ62" s="100">
        <f t="shared" si="25"/>
        <v>4</v>
      </c>
      <c r="AR62" s="100">
        <f t="shared" si="25"/>
        <v>5</v>
      </c>
      <c r="AS62" s="100">
        <f t="shared" si="25"/>
        <v>4</v>
      </c>
      <c r="AT62" s="100">
        <f t="shared" si="25"/>
        <v>5</v>
      </c>
      <c r="AU62" s="100">
        <f t="shared" ref="AU62:BN62" si="26">SUM(AU63:AU68)</f>
        <v>7</v>
      </c>
      <c r="AV62" s="100">
        <f t="shared" si="26"/>
        <v>2</v>
      </c>
      <c r="AW62" s="100">
        <f t="shared" si="26"/>
        <v>2</v>
      </c>
      <c r="AX62" s="100">
        <f t="shared" si="26"/>
        <v>1</v>
      </c>
      <c r="AY62" s="100">
        <f t="shared" si="26"/>
        <v>8</v>
      </c>
      <c r="AZ62" s="100">
        <f t="shared" si="26"/>
        <v>0</v>
      </c>
      <c r="BA62" s="100">
        <f t="shared" si="26"/>
        <v>1</v>
      </c>
      <c r="BB62" s="100">
        <f t="shared" si="26"/>
        <v>2</v>
      </c>
      <c r="BC62" s="100">
        <f t="shared" si="26"/>
        <v>0</v>
      </c>
      <c r="BD62" s="100">
        <f t="shared" si="26"/>
        <v>2</v>
      </c>
      <c r="BE62" s="100">
        <f t="shared" si="26"/>
        <v>0</v>
      </c>
      <c r="BF62" s="100">
        <f t="shared" si="26"/>
        <v>2</v>
      </c>
      <c r="BG62" s="100">
        <f t="shared" si="26"/>
        <v>1</v>
      </c>
      <c r="BH62" s="100">
        <f t="shared" si="26"/>
        <v>0</v>
      </c>
      <c r="BI62" s="100">
        <f t="shared" si="26"/>
        <v>1</v>
      </c>
      <c r="BJ62" s="100">
        <f t="shared" si="26"/>
        <v>1</v>
      </c>
      <c r="BK62" s="100">
        <f t="shared" si="26"/>
        <v>0</v>
      </c>
      <c r="BL62" s="100">
        <f t="shared" si="26"/>
        <v>0</v>
      </c>
      <c r="BM62" s="100">
        <f t="shared" si="26"/>
        <v>0</v>
      </c>
      <c r="BN62" s="100">
        <f t="shared" si="26"/>
        <v>0</v>
      </c>
    </row>
    <row r="63" spans="1:66" ht="15" customHeight="1">
      <c r="A63" s="219"/>
      <c r="B63" s="171"/>
      <c r="C63" s="220"/>
      <c r="D63" s="128" t="s">
        <v>82</v>
      </c>
      <c r="E63" s="130"/>
      <c r="F63" s="131"/>
      <c r="G63" s="132"/>
      <c r="H63" s="94" t="s">
        <v>79</v>
      </c>
      <c r="I63" s="107">
        <v>6</v>
      </c>
      <c r="J63" s="96">
        <f t="shared" si="19"/>
        <v>5</v>
      </c>
      <c r="K63" s="97" t="s">
        <v>80</v>
      </c>
      <c r="L63" s="96">
        <f t="shared" si="20"/>
        <v>6</v>
      </c>
      <c r="M63" s="98" t="s">
        <v>81</v>
      </c>
      <c r="N63" s="108">
        <v>5</v>
      </c>
      <c r="O63" s="100">
        <f>'2_Métricas'!C164</f>
        <v>0</v>
      </c>
      <c r="P63" s="100">
        <f>'2_Métricas'!D164</f>
        <v>0</v>
      </c>
      <c r="Q63" s="100">
        <f>'2_Métricas'!E164</f>
        <v>0</v>
      </c>
      <c r="R63" s="100">
        <f>'2_Métricas'!F164</f>
        <v>0</v>
      </c>
      <c r="S63" s="100">
        <f>'2_Métricas'!G164</f>
        <v>0</v>
      </c>
      <c r="T63" s="100">
        <f>'2_Métricas'!H164</f>
        <v>0</v>
      </c>
      <c r="U63" s="100">
        <f>'2_Métricas'!I164</f>
        <v>0</v>
      </c>
      <c r="V63" s="100">
        <f>'2_Métricas'!J164</f>
        <v>2</v>
      </c>
      <c r="W63" s="100">
        <f>'2_Métricas'!K164</f>
        <v>4</v>
      </c>
      <c r="X63" s="100">
        <f>'2_Métricas'!L164</f>
        <v>0</v>
      </c>
      <c r="Y63" s="100">
        <f>'2_Métricas'!M164</f>
        <v>0</v>
      </c>
      <c r="Z63" s="100">
        <f>'2_Métricas'!N164</f>
        <v>0</v>
      </c>
      <c r="AA63" s="100">
        <f>'2_Métricas'!O164</f>
        <v>1</v>
      </c>
      <c r="AB63" s="100">
        <f>'2_Métricas'!P164</f>
        <v>0</v>
      </c>
      <c r="AC63" s="100">
        <f>'2_Métricas'!Q164</f>
        <v>1</v>
      </c>
      <c r="AD63" s="100">
        <f>'2_Métricas'!R164</f>
        <v>1</v>
      </c>
      <c r="AE63" s="100">
        <f>'2_Métricas'!S164</f>
        <v>3</v>
      </c>
      <c r="AF63" s="100">
        <f>'2_Métricas'!T164</f>
        <v>4</v>
      </c>
      <c r="AG63" s="100">
        <f>'2_Métricas'!U164</f>
        <v>7</v>
      </c>
      <c r="AH63" s="100">
        <f>'2_Métricas'!V164</f>
        <v>7</v>
      </c>
      <c r="AI63" s="100">
        <f>'2_Métricas'!W164</f>
        <v>7</v>
      </c>
      <c r="AJ63" s="100">
        <f>'2_Métricas'!X164</f>
        <v>4</v>
      </c>
      <c r="AK63" s="100">
        <f>'2_Métricas'!Y164</f>
        <v>4</v>
      </c>
      <c r="AL63" s="100">
        <f>'2_Métricas'!Z164</f>
        <v>6</v>
      </c>
      <c r="AM63" s="100">
        <f>'2_Métricas'!AA164</f>
        <v>5</v>
      </c>
      <c r="AN63" s="100">
        <f>'2_Métricas'!AB164</f>
        <v>2</v>
      </c>
      <c r="AO63" s="100">
        <f>'2_Métricas'!AC164</f>
        <v>4</v>
      </c>
      <c r="AP63" s="100">
        <f>'2_Métricas'!AD164</f>
        <v>1</v>
      </c>
      <c r="AQ63" s="100">
        <f>'2_Métricas'!AE164</f>
        <v>0</v>
      </c>
      <c r="AR63" s="100">
        <f>'2_Métricas'!AF164</f>
        <v>2</v>
      </c>
      <c r="AS63" s="100">
        <f>'2_Métricas'!AG164</f>
        <v>0</v>
      </c>
      <c r="AT63" s="100">
        <f>'2_Métricas'!AH164</f>
        <v>3</v>
      </c>
      <c r="AU63" s="100">
        <f>'2_Métricas'!AI164</f>
        <v>7</v>
      </c>
      <c r="AV63" s="100">
        <f>'2_Métricas'!AJ164</f>
        <v>2</v>
      </c>
      <c r="AW63" s="100">
        <f>'2_Métricas'!AK164</f>
        <v>1</v>
      </c>
      <c r="AX63" s="100">
        <f>'2_Métricas'!AL164</f>
        <v>0</v>
      </c>
      <c r="AY63" s="100">
        <f>'2_Métricas'!AM164</f>
        <v>6</v>
      </c>
      <c r="AZ63" s="100">
        <f>'2_Métricas'!AN164</f>
        <v>0</v>
      </c>
      <c r="BA63" s="100">
        <f>'2_Métricas'!AO164</f>
        <v>0</v>
      </c>
      <c r="BB63" s="100">
        <f>'2_Métricas'!AP164</f>
        <v>2</v>
      </c>
      <c r="BC63" s="100">
        <f>'2_Métricas'!AQ164</f>
        <v>0</v>
      </c>
      <c r="BD63" s="100">
        <f>'2_Métricas'!AR164</f>
        <v>2</v>
      </c>
      <c r="BE63" s="100">
        <f>'2_Métricas'!AS164</f>
        <v>0</v>
      </c>
      <c r="BF63" s="100">
        <f>'2_Métricas'!AT164</f>
        <v>2</v>
      </c>
      <c r="BG63" s="100">
        <f>'2_Métricas'!AU164</f>
        <v>1</v>
      </c>
      <c r="BH63" s="100">
        <f>'2_Métricas'!AV164</f>
        <v>0</v>
      </c>
      <c r="BI63" s="100">
        <f>'2_Métricas'!AW164</f>
        <v>1</v>
      </c>
      <c r="BJ63" s="100">
        <f>'2_Métricas'!AX164</f>
        <v>1</v>
      </c>
      <c r="BK63" s="100">
        <f>'2_Métricas'!AY164</f>
        <v>0</v>
      </c>
      <c r="BL63" s="100">
        <f>'2_Métricas'!AZ164</f>
        <v>0</v>
      </c>
      <c r="BM63" s="100">
        <f>'2_Métricas'!BA164</f>
        <v>0</v>
      </c>
      <c r="BN63" s="100">
        <f>'2_Métricas'!BB164</f>
        <v>0</v>
      </c>
    </row>
    <row r="64" spans="1:66" ht="15" customHeight="1">
      <c r="A64" s="219"/>
      <c r="B64" s="171"/>
      <c r="C64" s="220"/>
      <c r="D64" s="128" t="s">
        <v>83</v>
      </c>
      <c r="E64" s="130"/>
      <c r="F64" s="131"/>
      <c r="G64" s="132"/>
      <c r="H64" s="94" t="s">
        <v>79</v>
      </c>
      <c r="I64" s="107">
        <v>2</v>
      </c>
      <c r="J64" s="96">
        <f t="shared" si="19"/>
        <v>1</v>
      </c>
      <c r="K64" s="97" t="s">
        <v>80</v>
      </c>
      <c r="L64" s="96">
        <f t="shared" si="20"/>
        <v>2</v>
      </c>
      <c r="M64" s="98" t="s">
        <v>81</v>
      </c>
      <c r="N64" s="108">
        <v>1</v>
      </c>
      <c r="O64" s="100">
        <f>'2_Métricas'!C140</f>
        <v>0</v>
      </c>
      <c r="P64" s="100">
        <f>'2_Métricas'!D140</f>
        <v>0</v>
      </c>
      <c r="Q64" s="100">
        <f>'2_Métricas'!E140</f>
        <v>0</v>
      </c>
      <c r="R64" s="100">
        <f>'2_Métricas'!F140</f>
        <v>0</v>
      </c>
      <c r="S64" s="100">
        <f>'2_Métricas'!G140</f>
        <v>0</v>
      </c>
      <c r="T64" s="100">
        <f>'2_Métricas'!H140</f>
        <v>0</v>
      </c>
      <c r="U64" s="100">
        <f>'2_Métricas'!I140</f>
        <v>1</v>
      </c>
      <c r="V64" s="100">
        <f>'2_Métricas'!J140</f>
        <v>0</v>
      </c>
      <c r="W64" s="100">
        <f>'2_Métricas'!K140</f>
        <v>1</v>
      </c>
      <c r="X64" s="100">
        <f>'2_Métricas'!L140</f>
        <v>0</v>
      </c>
      <c r="Y64" s="100">
        <f>'2_Métricas'!M140</f>
        <v>0</v>
      </c>
      <c r="Z64" s="100">
        <f>'2_Métricas'!N140</f>
        <v>0</v>
      </c>
      <c r="AA64" s="100">
        <f>'2_Métricas'!O140</f>
        <v>0</v>
      </c>
      <c r="AB64" s="100">
        <f>'2_Métricas'!P140</f>
        <v>0</v>
      </c>
      <c r="AC64" s="100">
        <f>'2_Métricas'!Q140</f>
        <v>0</v>
      </c>
      <c r="AD64" s="100">
        <f>'2_Métricas'!R140</f>
        <v>1</v>
      </c>
      <c r="AE64" s="100">
        <f>'2_Métricas'!S140</f>
        <v>1</v>
      </c>
      <c r="AF64" s="100">
        <f>'2_Métricas'!T140</f>
        <v>0</v>
      </c>
      <c r="AG64" s="100">
        <f>'2_Métricas'!U140</f>
        <v>0</v>
      </c>
      <c r="AH64" s="100">
        <f>'2_Métricas'!V140</f>
        <v>1</v>
      </c>
      <c r="AI64" s="100">
        <f>'2_Métricas'!W140</f>
        <v>1</v>
      </c>
      <c r="AJ64" s="100">
        <f>'2_Métricas'!X140</f>
        <v>0</v>
      </c>
      <c r="AK64" s="100">
        <f>'2_Métricas'!Y140</f>
        <v>1</v>
      </c>
      <c r="AL64" s="100">
        <f>'2_Métricas'!Z140</f>
        <v>0</v>
      </c>
      <c r="AM64" s="100">
        <f>'2_Métricas'!AA140</f>
        <v>1</v>
      </c>
      <c r="AN64" s="100">
        <f>'2_Métricas'!AB140</f>
        <v>0</v>
      </c>
      <c r="AO64" s="100">
        <f>'2_Métricas'!AC140</f>
        <v>0</v>
      </c>
      <c r="AP64" s="100">
        <f>'2_Métricas'!AD140</f>
        <v>0</v>
      </c>
      <c r="AQ64" s="100">
        <f>'2_Métricas'!AE140</f>
        <v>1</v>
      </c>
      <c r="AR64" s="100">
        <f>'2_Métricas'!AF140</f>
        <v>0</v>
      </c>
      <c r="AS64" s="100">
        <f>'2_Métricas'!AG140</f>
        <v>0</v>
      </c>
      <c r="AT64" s="100">
        <f>'2_Métricas'!AH140</f>
        <v>0</v>
      </c>
      <c r="AU64" s="100">
        <f>'2_Métricas'!AI140</f>
        <v>0</v>
      </c>
      <c r="AV64" s="100">
        <f>'2_Métricas'!AJ140</f>
        <v>0</v>
      </c>
      <c r="AW64" s="100">
        <f>'2_Métricas'!AK140</f>
        <v>0</v>
      </c>
      <c r="AX64" s="100">
        <f>'2_Métricas'!AL140</f>
        <v>1</v>
      </c>
      <c r="AY64" s="100">
        <f>'2_Métricas'!AM140</f>
        <v>1</v>
      </c>
      <c r="AZ64" s="100">
        <f>'2_Métricas'!AN140</f>
        <v>0</v>
      </c>
      <c r="BA64" s="100">
        <f>'2_Métricas'!AO140</f>
        <v>0</v>
      </c>
      <c r="BB64" s="100">
        <f>'2_Métricas'!AP140</f>
        <v>0</v>
      </c>
      <c r="BC64" s="100">
        <f>'2_Métricas'!AQ140</f>
        <v>0</v>
      </c>
      <c r="BD64" s="100">
        <f>'2_Métricas'!AR140</f>
        <v>0</v>
      </c>
      <c r="BE64" s="100">
        <f>'2_Métricas'!AS140</f>
        <v>0</v>
      </c>
      <c r="BF64" s="100">
        <f>'2_Métricas'!AT140</f>
        <v>0</v>
      </c>
      <c r="BG64" s="100">
        <f>'2_Métricas'!AU140</f>
        <v>0</v>
      </c>
      <c r="BH64" s="100">
        <f>'2_Métricas'!AV140</f>
        <v>0</v>
      </c>
      <c r="BI64" s="100">
        <f>'2_Métricas'!AW140</f>
        <v>0</v>
      </c>
      <c r="BJ64" s="100">
        <f>'2_Métricas'!AX140</f>
        <v>0</v>
      </c>
      <c r="BK64" s="100">
        <f>'2_Métricas'!AY140</f>
        <v>0</v>
      </c>
      <c r="BL64" s="100">
        <f>'2_Métricas'!AZ140</f>
        <v>0</v>
      </c>
      <c r="BM64" s="100">
        <f>'2_Métricas'!BA140</f>
        <v>0</v>
      </c>
      <c r="BN64" s="100">
        <f>'2_Métricas'!BB140</f>
        <v>0</v>
      </c>
    </row>
    <row r="65" spans="1:66" ht="15" customHeight="1">
      <c r="A65" s="219"/>
      <c r="B65" s="171"/>
      <c r="C65" s="220"/>
      <c r="D65" s="128" t="s">
        <v>84</v>
      </c>
      <c r="E65" s="130"/>
      <c r="F65" s="131"/>
      <c r="G65" s="132"/>
      <c r="H65" s="94" t="s">
        <v>79</v>
      </c>
      <c r="I65" s="107">
        <v>13</v>
      </c>
      <c r="J65" s="96">
        <f t="shared" si="19"/>
        <v>11</v>
      </c>
      <c r="K65" s="97" t="s">
        <v>80</v>
      </c>
      <c r="L65" s="96">
        <f t="shared" si="20"/>
        <v>13</v>
      </c>
      <c r="M65" s="98" t="s">
        <v>81</v>
      </c>
      <c r="N65" s="108">
        <v>11</v>
      </c>
      <c r="O65" s="100">
        <f>'2_Métricas'!C117</f>
        <v>0</v>
      </c>
      <c r="P65" s="100">
        <f>'2_Métricas'!D117</f>
        <v>0</v>
      </c>
      <c r="Q65" s="100">
        <f>'2_Métricas'!E117</f>
        <v>0</v>
      </c>
      <c r="R65" s="100">
        <f>'2_Métricas'!F117</f>
        <v>0</v>
      </c>
      <c r="S65" s="100">
        <f>'2_Métricas'!G117</f>
        <v>0</v>
      </c>
      <c r="T65" s="100">
        <f>'2_Métricas'!H117</f>
        <v>0</v>
      </c>
      <c r="U65" s="100">
        <f>'2_Métricas'!I117</f>
        <v>0</v>
      </c>
      <c r="V65" s="100">
        <f>'2_Métricas'!J117</f>
        <v>0</v>
      </c>
      <c r="W65" s="100">
        <f>'2_Métricas'!K117</f>
        <v>1</v>
      </c>
      <c r="X65" s="100">
        <f>'2_Métricas'!L117</f>
        <v>0</v>
      </c>
      <c r="Y65" s="100">
        <f>'2_Métricas'!M117</f>
        <v>0</v>
      </c>
      <c r="Z65" s="100">
        <f>'2_Métricas'!N117</f>
        <v>0</v>
      </c>
      <c r="AA65" s="100">
        <f>'2_Métricas'!O117</f>
        <v>0</v>
      </c>
      <c r="AB65" s="100">
        <f>'2_Métricas'!P117</f>
        <v>0</v>
      </c>
      <c r="AC65" s="100">
        <f>'2_Métricas'!Q117</f>
        <v>0</v>
      </c>
      <c r="AD65" s="100">
        <f>'2_Métricas'!R117</f>
        <v>1</v>
      </c>
      <c r="AE65" s="100">
        <f>'2_Métricas'!S117</f>
        <v>0</v>
      </c>
      <c r="AF65" s="100">
        <f>'2_Métricas'!T117</f>
        <v>0</v>
      </c>
      <c r="AG65" s="100">
        <f>'2_Métricas'!U117</f>
        <v>1</v>
      </c>
      <c r="AH65" s="100">
        <f>'2_Métricas'!V117</f>
        <v>1</v>
      </c>
      <c r="AI65" s="100">
        <f>'2_Métricas'!W117</f>
        <v>1</v>
      </c>
      <c r="AJ65" s="100">
        <f>'2_Métricas'!X117</f>
        <v>1</v>
      </c>
      <c r="AK65" s="100">
        <f>'2_Métricas'!Y117</f>
        <v>1</v>
      </c>
      <c r="AL65" s="100">
        <f>'2_Métricas'!Z117</f>
        <v>0</v>
      </c>
      <c r="AM65" s="100">
        <f>'2_Métricas'!AA117</f>
        <v>1</v>
      </c>
      <c r="AN65" s="100">
        <f>'2_Métricas'!AB117</f>
        <v>0</v>
      </c>
      <c r="AO65" s="100">
        <f>'2_Métricas'!AC117</f>
        <v>0</v>
      </c>
      <c r="AP65" s="100">
        <f>'2_Métricas'!AD117</f>
        <v>0</v>
      </c>
      <c r="AQ65" s="100">
        <f>'2_Métricas'!AE117</f>
        <v>0</v>
      </c>
      <c r="AR65" s="100">
        <f>'2_Métricas'!AF117</f>
        <v>0</v>
      </c>
      <c r="AS65" s="100">
        <f>'2_Métricas'!AG117</f>
        <v>0</v>
      </c>
      <c r="AT65" s="100">
        <f>'2_Métricas'!AH117</f>
        <v>0</v>
      </c>
      <c r="AU65" s="100">
        <f>'2_Métricas'!AI117</f>
        <v>0</v>
      </c>
      <c r="AV65" s="100">
        <f>'2_Métricas'!AJ117</f>
        <v>0</v>
      </c>
      <c r="AW65" s="100">
        <f>'2_Métricas'!AK117</f>
        <v>0</v>
      </c>
      <c r="AX65" s="100">
        <f>'2_Métricas'!AL117</f>
        <v>0</v>
      </c>
      <c r="AY65" s="100">
        <f>'2_Métricas'!AM117</f>
        <v>0</v>
      </c>
      <c r="AZ65" s="100">
        <f>'2_Métricas'!AN117</f>
        <v>0</v>
      </c>
      <c r="BA65" s="100">
        <f>'2_Métricas'!AO117</f>
        <v>0</v>
      </c>
      <c r="BB65" s="100">
        <f>'2_Métricas'!AP117</f>
        <v>0</v>
      </c>
      <c r="BC65" s="100">
        <f>'2_Métricas'!AQ117</f>
        <v>0</v>
      </c>
      <c r="BD65" s="100">
        <f>'2_Métricas'!AR117</f>
        <v>0</v>
      </c>
      <c r="BE65" s="100">
        <f>'2_Métricas'!AS117</f>
        <v>0</v>
      </c>
      <c r="BF65" s="100">
        <f>'2_Métricas'!AT117</f>
        <v>0</v>
      </c>
      <c r="BG65" s="100">
        <f>'2_Métricas'!AU117</f>
        <v>0</v>
      </c>
      <c r="BH65" s="100">
        <f>'2_Métricas'!AV117</f>
        <v>0</v>
      </c>
      <c r="BI65" s="100">
        <f>'2_Métricas'!AW117</f>
        <v>0</v>
      </c>
      <c r="BJ65" s="100">
        <f>'2_Métricas'!AX117</f>
        <v>0</v>
      </c>
      <c r="BK65" s="100">
        <f>'2_Métricas'!AY117</f>
        <v>0</v>
      </c>
      <c r="BL65" s="100">
        <f>'2_Métricas'!AZ117</f>
        <v>0</v>
      </c>
      <c r="BM65" s="100">
        <f>'2_Métricas'!BA117</f>
        <v>0</v>
      </c>
      <c r="BN65" s="100">
        <f>'2_Métricas'!BB117</f>
        <v>0</v>
      </c>
    </row>
    <row r="66" spans="1:66" ht="15" customHeight="1">
      <c r="A66" s="219"/>
      <c r="B66" s="171"/>
      <c r="C66" s="220"/>
      <c r="D66" s="128" t="s">
        <v>85</v>
      </c>
      <c r="E66" s="130"/>
      <c r="F66" s="131"/>
      <c r="G66" s="132"/>
      <c r="H66" s="94" t="s">
        <v>79</v>
      </c>
      <c r="I66" s="107">
        <v>6</v>
      </c>
      <c r="J66" s="96">
        <f t="shared" si="19"/>
        <v>5</v>
      </c>
      <c r="K66" s="97" t="s">
        <v>80</v>
      </c>
      <c r="L66" s="96">
        <f t="shared" si="20"/>
        <v>6</v>
      </c>
      <c r="M66" s="98" t="s">
        <v>81</v>
      </c>
      <c r="N66" s="108">
        <v>5</v>
      </c>
      <c r="O66" s="100">
        <f>'2_Métricas'!C45</f>
        <v>0</v>
      </c>
      <c r="P66" s="100">
        <f>'2_Métricas'!D45</f>
        <v>0</v>
      </c>
      <c r="Q66" s="100">
        <f>'2_Métricas'!E45</f>
        <v>0</v>
      </c>
      <c r="R66" s="100">
        <f>'2_Métricas'!F45</f>
        <v>0</v>
      </c>
      <c r="S66" s="100">
        <f>'2_Métricas'!G45</f>
        <v>0</v>
      </c>
      <c r="T66" s="100">
        <f>'2_Métricas'!H45</f>
        <v>0</v>
      </c>
      <c r="U66" s="100">
        <f>'2_Métricas'!I45</f>
        <v>0</v>
      </c>
      <c r="V66" s="100">
        <f>'2_Métricas'!J45</f>
        <v>0</v>
      </c>
      <c r="W66" s="100">
        <f>'2_Métricas'!K45</f>
        <v>0</v>
      </c>
      <c r="X66" s="100">
        <f>'2_Métricas'!L45</f>
        <v>0</v>
      </c>
      <c r="Y66" s="100">
        <f>'2_Métricas'!M45</f>
        <v>0</v>
      </c>
      <c r="Z66" s="100">
        <f>'2_Métricas'!N45</f>
        <v>0</v>
      </c>
      <c r="AA66" s="100">
        <f>'2_Métricas'!O45</f>
        <v>0</v>
      </c>
      <c r="AB66" s="100">
        <f>'2_Métricas'!P45</f>
        <v>0</v>
      </c>
      <c r="AC66" s="100">
        <f>'2_Métricas'!Q45</f>
        <v>0</v>
      </c>
      <c r="AD66" s="100">
        <f>'2_Métricas'!R45</f>
        <v>0</v>
      </c>
      <c r="AE66" s="100">
        <f>'2_Métricas'!S45</f>
        <v>0</v>
      </c>
      <c r="AF66" s="100">
        <f>'2_Métricas'!T45</f>
        <v>1</v>
      </c>
      <c r="AG66" s="100">
        <f>'2_Métricas'!U45</f>
        <v>0</v>
      </c>
      <c r="AH66" s="100">
        <f>'2_Métricas'!V45</f>
        <v>0</v>
      </c>
      <c r="AI66" s="100">
        <f>'2_Métricas'!W45</f>
        <v>0</v>
      </c>
      <c r="AJ66" s="100">
        <f>'2_Métricas'!X45</f>
        <v>1</v>
      </c>
      <c r="AK66" s="100">
        <f>'2_Métricas'!Y45</f>
        <v>1</v>
      </c>
      <c r="AL66" s="100">
        <f>'2_Métricas'!Z45</f>
        <v>0</v>
      </c>
      <c r="AM66" s="100">
        <f>'2_Métricas'!AA45</f>
        <v>0</v>
      </c>
      <c r="AN66" s="100">
        <f>'2_Métricas'!AB45</f>
        <v>0</v>
      </c>
      <c r="AO66" s="100">
        <f>'2_Métricas'!AC45</f>
        <v>0</v>
      </c>
      <c r="AP66" s="100">
        <f>'2_Métricas'!AD45</f>
        <v>0</v>
      </c>
      <c r="AQ66" s="100">
        <f>'2_Métricas'!AE45</f>
        <v>0</v>
      </c>
      <c r="AR66" s="100">
        <f>'2_Métricas'!AF45</f>
        <v>0</v>
      </c>
      <c r="AS66" s="100">
        <f>'2_Métricas'!AG45</f>
        <v>0</v>
      </c>
      <c r="AT66" s="100">
        <f>'2_Métricas'!AH45</f>
        <v>0</v>
      </c>
      <c r="AU66" s="100">
        <f>'2_Métricas'!AI45</f>
        <v>0</v>
      </c>
      <c r="AV66" s="100">
        <f>'2_Métricas'!AJ45</f>
        <v>0</v>
      </c>
      <c r="AW66" s="100">
        <f>'2_Métricas'!AK45</f>
        <v>0</v>
      </c>
      <c r="AX66" s="100">
        <f>'2_Métricas'!AL45</f>
        <v>0</v>
      </c>
      <c r="AY66" s="100">
        <f>'2_Métricas'!AM45</f>
        <v>0</v>
      </c>
      <c r="AZ66" s="100">
        <f>'2_Métricas'!AN45</f>
        <v>0</v>
      </c>
      <c r="BA66" s="100">
        <f>'2_Métricas'!AO45</f>
        <v>0</v>
      </c>
      <c r="BB66" s="100">
        <f>'2_Métricas'!AP45</f>
        <v>0</v>
      </c>
      <c r="BC66" s="100">
        <f>'2_Métricas'!AQ45</f>
        <v>0</v>
      </c>
      <c r="BD66" s="100">
        <f>'2_Métricas'!AR45</f>
        <v>0</v>
      </c>
      <c r="BE66" s="100">
        <f>'2_Métricas'!AS45</f>
        <v>0</v>
      </c>
      <c r="BF66" s="100">
        <f>'2_Métricas'!AT45</f>
        <v>0</v>
      </c>
      <c r="BG66" s="100">
        <f>'2_Métricas'!AU45</f>
        <v>0</v>
      </c>
      <c r="BH66" s="100">
        <f>'2_Métricas'!AV45</f>
        <v>0</v>
      </c>
      <c r="BI66" s="100">
        <f>'2_Métricas'!AW45</f>
        <v>0</v>
      </c>
      <c r="BJ66" s="100">
        <f>'2_Métricas'!AX45</f>
        <v>0</v>
      </c>
      <c r="BK66" s="100">
        <f>'2_Métricas'!AY45</f>
        <v>0</v>
      </c>
      <c r="BL66" s="100">
        <f>'2_Métricas'!AZ45</f>
        <v>0</v>
      </c>
      <c r="BM66" s="100">
        <f>'2_Métricas'!BA45</f>
        <v>0</v>
      </c>
      <c r="BN66" s="100">
        <f>'2_Métricas'!BB45</f>
        <v>0</v>
      </c>
    </row>
    <row r="67" spans="1:66" ht="15" hidden="1" customHeight="1">
      <c r="A67" s="219"/>
      <c r="B67" s="171"/>
      <c r="C67" s="220"/>
      <c r="D67" s="128" t="s">
        <v>86</v>
      </c>
      <c r="E67" s="130"/>
      <c r="F67" s="131"/>
      <c r="G67" s="132"/>
      <c r="H67" s="94" t="s">
        <v>79</v>
      </c>
      <c r="I67" s="107"/>
      <c r="J67" s="96">
        <f t="shared" si="19"/>
        <v>0</v>
      </c>
      <c r="K67" s="97" t="s">
        <v>80</v>
      </c>
      <c r="L67" s="96">
        <f t="shared" si="20"/>
        <v>0</v>
      </c>
      <c r="M67" s="98" t="s">
        <v>81</v>
      </c>
      <c r="N67" s="108"/>
      <c r="O67" s="172">
        <f>'2_Métricas'!C92</f>
        <v>0</v>
      </c>
      <c r="P67" s="172">
        <f>'2_Métricas'!D92</f>
        <v>0</v>
      </c>
      <c r="Q67" s="172">
        <f>'2_Métricas'!E92</f>
        <v>0</v>
      </c>
      <c r="R67" s="172">
        <f>'2_Métricas'!F92</f>
        <v>0</v>
      </c>
      <c r="S67" s="172">
        <f>'2_Métricas'!G92</f>
        <v>0</v>
      </c>
      <c r="T67" s="172">
        <f>'2_Métricas'!H92</f>
        <v>0</v>
      </c>
      <c r="U67" s="172">
        <f>'2_Métricas'!I92</f>
        <v>0</v>
      </c>
      <c r="V67" s="172">
        <f>'2_Métricas'!J92</f>
        <v>0</v>
      </c>
      <c r="W67" s="172">
        <f>'2_Métricas'!K92</f>
        <v>0</v>
      </c>
      <c r="X67" s="172">
        <f>'2_Métricas'!L92</f>
        <v>0</v>
      </c>
      <c r="Y67" s="172">
        <f>'2_Métricas'!M92</f>
        <v>0</v>
      </c>
      <c r="Z67" s="172">
        <f>'2_Métricas'!N92</f>
        <v>0</v>
      </c>
      <c r="AA67" s="172">
        <f>'2_Métricas'!O92</f>
        <v>0</v>
      </c>
      <c r="AB67" s="172">
        <f>'2_Métricas'!P92</f>
        <v>0</v>
      </c>
      <c r="AC67" s="172">
        <f>'2_Métricas'!Q92</f>
        <v>0</v>
      </c>
      <c r="AD67" s="172">
        <f>'2_Métricas'!R92</f>
        <v>0</v>
      </c>
      <c r="AE67" s="172">
        <f>'2_Métricas'!S92</f>
        <v>0</v>
      </c>
      <c r="AF67" s="172">
        <f>'2_Métricas'!T92</f>
        <v>0</v>
      </c>
      <c r="AG67" s="172">
        <f>'2_Métricas'!U92</f>
        <v>0</v>
      </c>
      <c r="AH67" s="172">
        <f>'2_Métricas'!V92</f>
        <v>0</v>
      </c>
      <c r="AI67" s="172">
        <f>'2_Métricas'!W92</f>
        <v>0</v>
      </c>
      <c r="AJ67" s="172">
        <f>'2_Métricas'!X92</f>
        <v>1</v>
      </c>
      <c r="AK67" s="172">
        <f>'2_Métricas'!Y92</f>
        <v>1</v>
      </c>
      <c r="AL67" s="172">
        <f>'2_Métricas'!Z92</f>
        <v>0</v>
      </c>
      <c r="AM67" s="172">
        <f>'2_Métricas'!AA92</f>
        <v>0</v>
      </c>
      <c r="AN67" s="172">
        <f>'2_Métricas'!AB92</f>
        <v>0</v>
      </c>
      <c r="AO67" s="172">
        <f>'2_Métricas'!AC92</f>
        <v>0</v>
      </c>
      <c r="AP67" s="172">
        <f>'2_Métricas'!AD92</f>
        <v>0</v>
      </c>
      <c r="AQ67" s="172"/>
      <c r="AR67" s="172"/>
      <c r="AS67" s="172"/>
      <c r="AT67" s="172"/>
      <c r="AU67" s="172"/>
      <c r="AV67" s="172"/>
      <c r="AW67" s="172"/>
      <c r="AX67" s="172"/>
      <c r="AY67" s="172"/>
      <c r="AZ67" s="172"/>
      <c r="BA67" s="172"/>
      <c r="BB67" s="172"/>
      <c r="BC67" s="172"/>
      <c r="BD67" s="172"/>
      <c r="BE67" s="172"/>
      <c r="BF67" s="172"/>
      <c r="BG67" s="172"/>
      <c r="BH67" s="172"/>
      <c r="BI67" s="172"/>
      <c r="BJ67" s="172"/>
      <c r="BK67" s="172"/>
      <c r="BL67" s="172"/>
      <c r="BM67" s="172"/>
      <c r="BN67" s="172"/>
    </row>
    <row r="68" spans="1:66" ht="15" customHeight="1">
      <c r="A68" s="219"/>
      <c r="B68" s="171"/>
      <c r="C68" s="220"/>
      <c r="D68" s="128" t="s">
        <v>87</v>
      </c>
      <c r="E68" s="130"/>
      <c r="F68" s="131"/>
      <c r="G68" s="132"/>
      <c r="H68" s="94" t="s">
        <v>79</v>
      </c>
      <c r="I68" s="107">
        <v>2</v>
      </c>
      <c r="J68" s="96">
        <f t="shared" si="19"/>
        <v>1</v>
      </c>
      <c r="K68" s="97" t="s">
        <v>80</v>
      </c>
      <c r="L68" s="96">
        <f t="shared" si="20"/>
        <v>2</v>
      </c>
      <c r="M68" s="98" t="s">
        <v>81</v>
      </c>
      <c r="N68" s="108">
        <v>1</v>
      </c>
      <c r="O68" s="100">
        <f>'2_Métricas'!C69</f>
        <v>0</v>
      </c>
      <c r="P68" s="100">
        <f>'2_Métricas'!D69</f>
        <v>0</v>
      </c>
      <c r="Q68" s="100">
        <f>'2_Métricas'!E69</f>
        <v>0</v>
      </c>
      <c r="R68" s="100">
        <f>'2_Métricas'!F69</f>
        <v>0</v>
      </c>
      <c r="S68" s="100">
        <f>'2_Métricas'!G69</f>
        <v>0</v>
      </c>
      <c r="T68" s="100">
        <f>'2_Métricas'!H69</f>
        <v>0</v>
      </c>
      <c r="U68" s="100">
        <f>'2_Métricas'!I69</f>
        <v>1</v>
      </c>
      <c r="V68" s="100">
        <f>'2_Métricas'!J69</f>
        <v>0</v>
      </c>
      <c r="W68" s="100">
        <f>'2_Métricas'!K69</f>
        <v>0</v>
      </c>
      <c r="X68" s="100">
        <f>'2_Métricas'!L69</f>
        <v>0</v>
      </c>
      <c r="Y68" s="100">
        <f>'2_Métricas'!M69</f>
        <v>0</v>
      </c>
      <c r="Z68" s="100">
        <f>'2_Métricas'!N69</f>
        <v>0</v>
      </c>
      <c r="AA68" s="100">
        <f>'2_Métricas'!O69</f>
        <v>0</v>
      </c>
      <c r="AB68" s="100">
        <f>'2_Métricas'!P69</f>
        <v>0</v>
      </c>
      <c r="AC68" s="100">
        <f>'2_Métricas'!Q69</f>
        <v>0</v>
      </c>
      <c r="AD68" s="100">
        <f>'2_Métricas'!R69</f>
        <v>0</v>
      </c>
      <c r="AE68" s="100">
        <f>'2_Métricas'!S69</f>
        <v>0</v>
      </c>
      <c r="AF68" s="100">
        <f>'2_Métricas'!T69</f>
        <v>0</v>
      </c>
      <c r="AG68" s="100">
        <f>'2_Métricas'!U69</f>
        <v>2</v>
      </c>
      <c r="AH68" s="100">
        <f>'2_Métricas'!V69</f>
        <v>1</v>
      </c>
      <c r="AI68" s="100">
        <f>'2_Métricas'!W69</f>
        <v>1</v>
      </c>
      <c r="AJ68" s="100">
        <f>'2_Métricas'!X69</f>
        <v>0</v>
      </c>
      <c r="AK68" s="100">
        <f>'2_Métricas'!Y69</f>
        <v>1</v>
      </c>
      <c r="AL68" s="100">
        <f>'2_Métricas'!Z69</f>
        <v>5</v>
      </c>
      <c r="AM68" s="100">
        <f>'2_Métricas'!AA69</f>
        <v>7</v>
      </c>
      <c r="AN68" s="100">
        <f>'2_Métricas'!AB69</f>
        <v>3</v>
      </c>
      <c r="AO68" s="100">
        <f>'2_Métricas'!AC69</f>
        <v>0</v>
      </c>
      <c r="AP68" s="100">
        <f>'2_Métricas'!AD69</f>
        <v>0</v>
      </c>
      <c r="AQ68" s="100">
        <f>'2_Métricas'!AE69</f>
        <v>3</v>
      </c>
      <c r="AR68" s="100">
        <f>'2_Métricas'!AF69</f>
        <v>3</v>
      </c>
      <c r="AS68" s="100">
        <f>'2_Métricas'!AG69</f>
        <v>4</v>
      </c>
      <c r="AT68" s="100">
        <f>'2_Métricas'!AH69</f>
        <v>2</v>
      </c>
      <c r="AU68" s="100">
        <f>'2_Métricas'!AI69</f>
        <v>0</v>
      </c>
      <c r="AV68" s="100">
        <f>'2_Métricas'!AJ69</f>
        <v>0</v>
      </c>
      <c r="AW68" s="100">
        <f>'2_Métricas'!AK69</f>
        <v>1</v>
      </c>
      <c r="AX68" s="100">
        <f>'2_Métricas'!AL69</f>
        <v>0</v>
      </c>
      <c r="AY68" s="100">
        <f>'2_Métricas'!AM69</f>
        <v>1</v>
      </c>
      <c r="AZ68" s="100">
        <f>'2_Métricas'!AN69</f>
        <v>0</v>
      </c>
      <c r="BA68" s="100">
        <f>'2_Métricas'!AO69</f>
        <v>1</v>
      </c>
      <c r="BB68" s="100">
        <f>'2_Métricas'!AP69</f>
        <v>0</v>
      </c>
      <c r="BC68" s="100">
        <f>'2_Métricas'!AQ69</f>
        <v>0</v>
      </c>
      <c r="BD68" s="100">
        <f>'2_Métricas'!AR69</f>
        <v>0</v>
      </c>
      <c r="BE68" s="100">
        <f>'2_Métricas'!AS69</f>
        <v>0</v>
      </c>
      <c r="BF68" s="100">
        <f>'2_Métricas'!AT69</f>
        <v>0</v>
      </c>
      <c r="BG68" s="100">
        <f>'2_Métricas'!AU69</f>
        <v>0</v>
      </c>
      <c r="BH68" s="100">
        <f>'2_Métricas'!AV69</f>
        <v>0</v>
      </c>
      <c r="BI68" s="100">
        <f>'2_Métricas'!AW69</f>
        <v>0</v>
      </c>
      <c r="BJ68" s="100">
        <f>'2_Métricas'!AX69</f>
        <v>0</v>
      </c>
      <c r="BK68" s="100">
        <f>'2_Métricas'!AY69</f>
        <v>0</v>
      </c>
      <c r="BL68" s="100">
        <f>'2_Métricas'!AZ69</f>
        <v>0</v>
      </c>
      <c r="BM68" s="100">
        <f>'2_Métricas'!BA69</f>
        <v>0</v>
      </c>
      <c r="BN68" s="100">
        <f>'2_Métricas'!BB69</f>
        <v>0</v>
      </c>
    </row>
    <row r="69" spans="1:66" ht="40.5" customHeight="1">
      <c r="A69" s="219"/>
      <c r="B69" s="154">
        <v>13</v>
      </c>
      <c r="C69" s="170" t="s">
        <v>118</v>
      </c>
      <c r="D69" s="173" t="s">
        <v>119</v>
      </c>
      <c r="E69" s="157" t="s">
        <v>76</v>
      </c>
      <c r="F69" s="158" t="s">
        <v>77</v>
      </c>
      <c r="G69" s="159" t="s">
        <v>120</v>
      </c>
      <c r="H69" s="94" t="s">
        <v>81</v>
      </c>
      <c r="I69" s="133">
        <v>0.95</v>
      </c>
      <c r="J69" s="174">
        <f t="shared" ref="J69:J82" si="27">I69</f>
        <v>0.95</v>
      </c>
      <c r="K69" s="97" t="s">
        <v>80</v>
      </c>
      <c r="L69" s="135">
        <f t="shared" ref="L69:L82" si="28">N69</f>
        <v>1</v>
      </c>
      <c r="M69" s="98" t="s">
        <v>79</v>
      </c>
      <c r="N69" s="160">
        <v>1</v>
      </c>
      <c r="O69" s="137">
        <f>IF('2_Métricas'!C20=0,0,('2_Métricas'!C15/'2_Métricas'!C20))</f>
        <v>3.5256410256410256E-2</v>
      </c>
      <c r="P69" s="137">
        <f>IF('2_Métricas'!D20=0,0,('2_Métricas'!D15/'2_Métricas'!D20))</f>
        <v>1.2286995515695067</v>
      </c>
      <c r="Q69" s="137">
        <f>IF('2_Métricas'!E20=0,0,('2_Métricas'!E15/'2_Métricas'!E20))</f>
        <v>1.0208955223880598</v>
      </c>
      <c r="R69" s="137">
        <f>IF('2_Métricas'!F20=0,0,('2_Métricas'!F15/'2_Métricas'!F20))</f>
        <v>1.526605504587156</v>
      </c>
      <c r="S69" s="137">
        <f>IF('2_Métricas'!G20=0,0,('2_Métricas'!G15/'2_Métricas'!G20))</f>
        <v>1.2634408602150538</v>
      </c>
      <c r="T69" s="137">
        <f>IF('2_Métricas'!H20=0,0,('2_Métricas'!H15/'2_Métricas'!H20))</f>
        <v>1.2828685258964143</v>
      </c>
      <c r="U69" s="137">
        <f>IF('2_Métricas'!I20=0,0,('2_Métricas'!I15/'2_Métricas'!I20))</f>
        <v>1.145514950166113</v>
      </c>
      <c r="V69" s="137">
        <f>IF('2_Métricas'!J20=0,0,('2_Métricas'!J15/'2_Métricas'!J20))</f>
        <v>1.254726368159204</v>
      </c>
      <c r="W69" s="137">
        <f>IF('2_Métricas'!K20=0,0,('2_Métricas'!K15/'2_Métricas'!K20))</f>
        <v>1.1078498293515358</v>
      </c>
      <c r="X69" s="137">
        <f>IF('2_Métricas'!L20=0,0,('2_Métricas'!L15/'2_Métricas'!L20))</f>
        <v>1.1940397350993377</v>
      </c>
      <c r="Y69" s="137">
        <f>IF('2_Métricas'!M20=0,0,('2_Métricas'!M15/'2_Métricas'!M20))</f>
        <v>1.1329545454545455</v>
      </c>
      <c r="Z69" s="137">
        <f>IF('2_Métricas'!N20=0,0,('2_Métricas'!N15/'2_Métricas'!N20))</f>
        <v>1.2056140350877194</v>
      </c>
      <c r="AA69" s="137">
        <f>IF('2_Métricas'!O20=0,0,('2_Métricas'!O15/'2_Métricas'!O20))</f>
        <v>1.1768656716417911</v>
      </c>
      <c r="AB69" s="137">
        <f>IF('2_Métricas'!P20=0,0,('2_Métricas'!P15/'2_Métricas'!P20))</f>
        <v>1.4103585657370519</v>
      </c>
      <c r="AC69" s="137">
        <f>IF('2_Métricas'!Q20=0,0,('2_Métricas'!Q15/'2_Métricas'!Q20))</f>
        <v>1.1720136518771331</v>
      </c>
      <c r="AD69" s="137">
        <f>IF('2_Métricas'!R20=0,0,('2_Métricas'!R15/'2_Métricas'!R20))</f>
        <v>1.9920398009950249</v>
      </c>
      <c r="AE69" s="137">
        <f>IF('2_Métricas'!S20=0,0,('2_Métricas'!S15/'2_Métricas'!S20))</f>
        <v>1.4378600823045267</v>
      </c>
      <c r="AF69" s="137">
        <f>IF('2_Métricas'!T20=0,0,('2_Métricas'!T15/'2_Métricas'!T20))</f>
        <v>1.3455223880597016</v>
      </c>
      <c r="AG69" s="137">
        <f>IF('2_Métricas'!U20=0,0,('2_Métricas'!U15/'2_Métricas'!U20))</f>
        <v>1.2238938053097346</v>
      </c>
      <c r="AH69" s="137">
        <f>IF('2_Métricas'!V20=0,0,('2_Métricas'!V15/'2_Métricas'!V20))</f>
        <v>1.3044776119402985</v>
      </c>
      <c r="AI69" s="137">
        <f>IF('2_Métricas'!W20=0,0,('2_Métricas'!W15/'2_Métricas'!W20))</f>
        <v>1.3471014492753624</v>
      </c>
      <c r="AJ69" s="137">
        <f>IF('2_Métricas'!X20=0,0,('2_Métricas'!X15/'2_Métricas'!X20))</f>
        <v>1.1333333333333333</v>
      </c>
      <c r="AK69" s="137">
        <f>IF('2_Métricas'!Y20=0,0,('2_Métricas'!Y15/'2_Métricas'!Y20))</f>
        <v>1.2028070175438597</v>
      </c>
      <c r="AL69" s="137">
        <f>IF('2_Métricas'!Z20=0,0,('2_Métricas'!Z15/'2_Métricas'!Z20))</f>
        <v>1.2428070175438597</v>
      </c>
      <c r="AM69" s="137">
        <f>IF('2_Métricas'!AA20=0,0,('2_Métricas'!AA15/'2_Métricas'!AA20))</f>
        <v>1.1925373134328359</v>
      </c>
      <c r="AN69" s="137">
        <f>IF('2_Métricas'!AB20=0,0,('2_Métricas'!AB15/'2_Métricas'!AB20))</f>
        <v>1.2703071672354949</v>
      </c>
      <c r="AO69" s="137">
        <f>IF('2_Métricas'!AC20=0,0,('2_Métricas'!AC15/'2_Métricas'!AC20))</f>
        <v>1.1278145695364239</v>
      </c>
      <c r="AP69" s="137">
        <f>IF('2_Métricas'!AD20=0,0,('2_Métricas'!AD15/'2_Métricas'!AD20))</f>
        <v>1.8965174129353233</v>
      </c>
      <c r="AQ69" s="137">
        <f>IF('2_Métricas'!AE20=0,0,('2_Métricas'!AE15/'2_Métricas'!AE20))</f>
        <v>1.4752613240418118</v>
      </c>
      <c r="AR69" s="137">
        <f>IF('2_Métricas'!AF20=0,0,('2_Métricas'!AF15/'2_Métricas'!AF20))</f>
        <v>1.5250936329588014</v>
      </c>
      <c r="AS69" s="137">
        <f>IF('2_Métricas'!AG20=0,0,('2_Métricas'!AG15/'2_Métricas'!AG20))</f>
        <v>1.3534883720930233</v>
      </c>
      <c r="AT69" s="137">
        <f>IF('2_Métricas'!AH20=0,0,('2_Métricas'!AH15/'2_Métricas'!AH20))</f>
        <v>1.5412280701754386</v>
      </c>
      <c r="AU69" s="137">
        <f>IF('2_Métricas'!AI20=0,0,('2_Métricas'!AI15/'2_Métricas'!AI20))</f>
        <v>1.4743421052631578</v>
      </c>
      <c r="AV69" s="137">
        <f>IF('2_Métricas'!AJ20=0,0,('2_Métricas'!AJ15/'2_Métricas'!AJ20))</f>
        <v>1.1842105263157894</v>
      </c>
      <c r="AW69" s="137">
        <f>IF('2_Métricas'!AK20=0,0,('2_Métricas'!AK15/'2_Métricas'!AK20))</f>
        <v>1.2928994082840237</v>
      </c>
      <c r="AX69" s="137">
        <f>IF('2_Métricas'!AL20=0,0,('2_Métricas'!AL15/'2_Métricas'!AL20))</f>
        <v>2.7072463768115944</v>
      </c>
      <c r="AY69" s="137">
        <f>IF('2_Métricas'!AM20=0,0,('2_Métricas'!AM15/'2_Métricas'!AM20))</f>
        <v>2.8326241134751773</v>
      </c>
      <c r="AZ69" s="137">
        <f>IF('2_Métricas'!AN20=0,0,('2_Métricas'!AN15/'2_Métricas'!AN20))</f>
        <v>2.7372549019607844</v>
      </c>
      <c r="BA69" s="137">
        <f>IF('2_Métricas'!AO20=0,0,('2_Métricas'!AO15/'2_Métricas'!AO20))</f>
        <v>2.6640000000000001</v>
      </c>
      <c r="BB69" s="137">
        <f>IF('2_Métricas'!AP20=0,0,('2_Métricas'!AP15/'2_Métricas'!AP20))</f>
        <v>3.8342857142857141</v>
      </c>
      <c r="BC69" s="137">
        <f>IF('2_Métricas'!AQ20=0,0,('2_Métricas'!AQ15/'2_Métricas'!AQ20))</f>
        <v>3.5078014184397164</v>
      </c>
      <c r="BD69" s="137">
        <f>IF('2_Métricas'!AR20=0,0,('2_Métricas'!AR15/'2_Métricas'!AR20))</f>
        <v>3.0581560283687943</v>
      </c>
      <c r="BE69" s="137">
        <f>IF('2_Métricas'!AS20=0,0,('2_Métricas'!AS15/'2_Métricas'!AS20))</f>
        <v>3.0819047619047617</v>
      </c>
      <c r="BF69" s="137">
        <f>IF('2_Métricas'!AT20=0,0,('2_Métricas'!AT15/'2_Métricas'!AT20))</f>
        <v>2.6343434343434344</v>
      </c>
      <c r="BG69" s="137">
        <f>IF('2_Métricas'!AU20=0,0,('2_Métricas'!AU15/'2_Métricas'!AU20))</f>
        <v>2.2901960784313724</v>
      </c>
      <c r="BH69" s="137">
        <f>IF('2_Métricas'!AV20=0,0,('2_Métricas'!AV15/'2_Métricas'!AV20))</f>
        <v>2.4177777777777778</v>
      </c>
      <c r="BI69" s="137">
        <f>IF('2_Métricas'!AW20=0,0,('2_Métricas'!AW15/'2_Métricas'!AW20))</f>
        <v>2.4277227722772277</v>
      </c>
      <c r="BJ69" s="137">
        <f>IF('2_Métricas'!AX20=0,0,('2_Métricas'!AX15/'2_Métricas'!AX20))</f>
        <v>2.6840579710144929</v>
      </c>
      <c r="BK69" s="137">
        <f>IF('2_Métricas'!AY20=0,0,('2_Métricas'!AY15/'2_Métricas'!AY20))</f>
        <v>0</v>
      </c>
      <c r="BL69" s="137">
        <f>IF('2_Métricas'!AZ20=0,0,('2_Métricas'!AZ15/'2_Métricas'!AZ20))</f>
        <v>0</v>
      </c>
      <c r="BM69" s="137">
        <f>IF('2_Métricas'!BA20=0,0,('2_Métricas'!BA15/'2_Métricas'!BA20))</f>
        <v>0</v>
      </c>
      <c r="BN69" s="137">
        <f>IF('2_Métricas'!BB20=0,0,('2_Métricas'!BB15/'2_Métricas'!BB20))</f>
        <v>0</v>
      </c>
    </row>
    <row r="70" spans="1:66" ht="15.75" customHeight="1">
      <c r="A70" s="219"/>
      <c r="B70" s="128"/>
      <c r="C70" s="128" t="s">
        <v>4</v>
      </c>
      <c r="D70" s="128"/>
      <c r="E70" s="175"/>
      <c r="F70" s="176"/>
      <c r="G70" s="177"/>
      <c r="H70" s="94" t="s">
        <v>81</v>
      </c>
      <c r="I70" s="133">
        <v>0.95</v>
      </c>
      <c r="J70" s="174">
        <f t="shared" si="27"/>
        <v>0.95</v>
      </c>
      <c r="K70" s="97" t="s">
        <v>80</v>
      </c>
      <c r="L70" s="135">
        <f t="shared" si="28"/>
        <v>1</v>
      </c>
      <c r="M70" s="98" t="s">
        <v>79</v>
      </c>
      <c r="N70" s="160">
        <v>1</v>
      </c>
      <c r="O70" s="137">
        <f>IF('2_Métricas'!C21=0,0,('2_Métricas'!C16/'2_Métricas'!C21))</f>
        <v>0.10416666666666667</v>
      </c>
      <c r="P70" s="137">
        <f>IF('2_Métricas'!D21=0,0,('2_Métricas'!D16/'2_Métricas'!D21))</f>
        <v>2.0285714285714285</v>
      </c>
      <c r="Q70" s="137">
        <f>IF('2_Métricas'!E21=0,0,('2_Métricas'!E16/'2_Métricas'!E21))</f>
        <v>0.93888888888888888</v>
      </c>
      <c r="R70" s="137">
        <f>IF('2_Métricas'!F21=0,0,('2_Métricas'!F16/'2_Métricas'!F21))</f>
        <v>1.1266666666666667</v>
      </c>
      <c r="S70" s="137">
        <f>IF('2_Métricas'!G21=0,0,('2_Métricas'!G16/'2_Métricas'!G21))</f>
        <v>1.1866666666666668</v>
      </c>
      <c r="T70" s="137">
        <f>IF('2_Métricas'!H21=0,0,('2_Métricas'!H16/'2_Métricas'!H21))</f>
        <v>1.3212121212121213</v>
      </c>
      <c r="U70" s="137">
        <f>IF('2_Métricas'!I21=0,0,('2_Métricas'!I16/'2_Métricas'!I21))</f>
        <v>1.5794871794871794</v>
      </c>
      <c r="V70" s="137">
        <f>IF('2_Métricas'!J21=0,0,('2_Métricas'!J16/'2_Métricas'!J21))</f>
        <v>1.2592592592592593</v>
      </c>
      <c r="W70" s="137">
        <f>IF('2_Métricas'!K21=0,0,('2_Métricas'!K16/'2_Métricas'!K21))</f>
        <v>1.0205128205128204</v>
      </c>
      <c r="X70" s="137">
        <f>IF('2_Métricas'!L21=0,0,('2_Métricas'!L16/'2_Métricas'!L21))</f>
        <v>1.3</v>
      </c>
      <c r="Y70" s="137">
        <f>IF('2_Métricas'!M21=0,0,('2_Métricas'!M16/'2_Métricas'!M21))</f>
        <v>1.2083333333333333</v>
      </c>
      <c r="Z70" s="137">
        <f>IF('2_Métricas'!N21=0,0,('2_Métricas'!N16/'2_Métricas'!N21))</f>
        <v>1.2666666666666666</v>
      </c>
      <c r="AA70" s="137">
        <f>IF('2_Métricas'!O21=0,0,('2_Métricas'!O16/'2_Métricas'!O21))</f>
        <v>1.3</v>
      </c>
      <c r="AB70" s="137">
        <f>IF('2_Métricas'!P21=0,0,('2_Métricas'!P16/'2_Métricas'!P21))</f>
        <v>1.5333333333333334</v>
      </c>
      <c r="AC70" s="137">
        <f>IF('2_Métricas'!Q21=0,0,('2_Métricas'!Q16/'2_Métricas'!Q21))</f>
        <v>1.2512820512820513</v>
      </c>
      <c r="AD70" s="137">
        <f>IF('2_Métricas'!R21=0,0,('2_Métricas'!R16/'2_Métricas'!R21))</f>
        <v>1.4074074074074074</v>
      </c>
      <c r="AE70" s="137">
        <f>IF('2_Métricas'!S21=0,0,('2_Métricas'!S16/'2_Métricas'!S21))</f>
        <v>1.2424242424242424</v>
      </c>
      <c r="AF70" s="137">
        <f>IF('2_Métricas'!T21=0,0,('2_Métricas'!T16/'2_Métricas'!T21))</f>
        <v>1.5111111111111111</v>
      </c>
      <c r="AG70" s="137">
        <f>IF('2_Métricas'!U21=0,0,('2_Métricas'!U16/'2_Métricas'!U21))</f>
        <v>1.4133333333333333</v>
      </c>
      <c r="AH70" s="137">
        <f>IF('2_Métricas'!V21=0,0,('2_Métricas'!V16/'2_Métricas'!V21))</f>
        <v>1.3111111111111111</v>
      </c>
      <c r="AI70" s="137">
        <f>IF('2_Métricas'!W21=0,0,('2_Métricas'!W16/'2_Métricas'!W21))</f>
        <v>1.5277777777777777</v>
      </c>
      <c r="AJ70" s="137">
        <f>IF('2_Métricas'!X21=0,0,('2_Métricas'!X16/'2_Métricas'!X21))</f>
        <v>1.1384615384615384</v>
      </c>
      <c r="AK70" s="137">
        <f>IF('2_Métricas'!Y21=0,0,('2_Métricas'!Y16/'2_Métricas'!Y21))</f>
        <v>1.0205128205128204</v>
      </c>
      <c r="AL70" s="137">
        <f>IF('2_Métricas'!Z21=0,0,('2_Métricas'!Z16/'2_Métricas'!Z21))</f>
        <v>1.2</v>
      </c>
      <c r="AM70" s="137">
        <f>IF('2_Métricas'!AA21=0,0,('2_Métricas'!AA16/'2_Métricas'!AA21))</f>
        <v>1.1055555555555556</v>
      </c>
      <c r="AN70" s="137">
        <f>IF('2_Métricas'!AB21=0,0,('2_Métricas'!AB16/'2_Métricas'!AB21))</f>
        <v>1.117948717948718</v>
      </c>
      <c r="AO70" s="137">
        <f>IF('2_Métricas'!AC21=0,0,('2_Métricas'!AC16/'2_Métricas'!AC21))</f>
        <v>1.0523809523809524</v>
      </c>
      <c r="AP70" s="137">
        <f>IF('2_Métricas'!AD21=0,0,('2_Métricas'!AD16/'2_Métricas'!AD21))</f>
        <v>1.4222222222222223</v>
      </c>
      <c r="AQ70" s="137">
        <f>IF('2_Métricas'!AE21=0,0,('2_Métricas'!AE16/'2_Métricas'!AE21))</f>
        <v>1.2177777777777778</v>
      </c>
      <c r="AR70" s="137">
        <f>IF('2_Métricas'!AF21=0,0,('2_Métricas'!AF16/'2_Métricas'!AF21))</f>
        <v>1.5047619047619047</v>
      </c>
      <c r="AS70" s="137">
        <f>IF('2_Métricas'!AG21=0,0,('2_Métricas'!AG16/'2_Métricas'!AG21))</f>
        <v>1.3291666666666666</v>
      </c>
      <c r="AT70" s="137">
        <f>IF('2_Métricas'!AH21=0,0,('2_Métricas'!AH16/'2_Métricas'!AH21))</f>
        <v>1.2444444444444445</v>
      </c>
      <c r="AU70" s="137">
        <f>IF('2_Métricas'!AI21=0,0,('2_Métricas'!AI16/'2_Métricas'!AI21))</f>
        <v>1.3294117647058823</v>
      </c>
      <c r="AV70" s="137">
        <f>IF('2_Métricas'!AJ21=0,0,('2_Métricas'!AJ16/'2_Métricas'!AJ21))</f>
        <v>0.95416666666666672</v>
      </c>
      <c r="AW70" s="137">
        <f>IF('2_Métricas'!AK21=0,0,('2_Métricas'!AK16/'2_Métricas'!AK21))</f>
        <v>0.97777777777777775</v>
      </c>
      <c r="AX70" s="137">
        <f>IF('2_Métricas'!AL21=0,0,('2_Métricas'!AL16/'2_Métricas'!AL21))</f>
        <v>1.0958333333333334</v>
      </c>
      <c r="AY70" s="137">
        <f>IF('2_Métricas'!AM21=0,0,('2_Métricas'!AM16/'2_Métricas'!AM21))</f>
        <v>1.0705882352941176</v>
      </c>
      <c r="AZ70" s="137">
        <f>IF('2_Métricas'!AN21=0,0,('2_Métricas'!AN16/'2_Métricas'!AN21))</f>
        <v>1.0777777777777777</v>
      </c>
      <c r="BA70" s="137">
        <f>IF('2_Métricas'!AO21=0,0,('2_Métricas'!AO16/'2_Métricas'!AO21))</f>
        <v>1.0117647058823529</v>
      </c>
      <c r="BB70" s="137">
        <f>IF('2_Métricas'!AP21=0,0,('2_Métricas'!AP16/'2_Métricas'!AP21))</f>
        <v>1.1888888888888889</v>
      </c>
      <c r="BC70" s="137">
        <f>IF('2_Métricas'!AQ21=0,0,('2_Métricas'!AQ16/'2_Métricas'!AQ21))</f>
        <v>1.2708333333333333</v>
      </c>
      <c r="BD70" s="137">
        <f>IF('2_Métricas'!AR21=0,0,('2_Métricas'!AR16/'2_Métricas'!AR21))</f>
        <v>1.2791666666666666</v>
      </c>
      <c r="BE70" s="137">
        <f>IF('2_Métricas'!AS21=0,0,('2_Métricas'!AS16/'2_Métricas'!AS21))</f>
        <v>1.3944444444444444</v>
      </c>
      <c r="BF70" s="137">
        <f>IF('2_Métricas'!AT21=0,0,('2_Métricas'!AT16/'2_Métricas'!AT21))</f>
        <v>0.90303030303030307</v>
      </c>
      <c r="BG70" s="137">
        <f>IF('2_Métricas'!AU21=0,0,('2_Métricas'!AU16/'2_Métricas'!AU21))</f>
        <v>0.96470588235294119</v>
      </c>
      <c r="BH70" s="137">
        <f>IF('2_Métricas'!AV21=0,0,('2_Métricas'!AV16/'2_Métricas'!AV21))</f>
        <v>0.99428571428571433</v>
      </c>
      <c r="BI70" s="137">
        <f>IF('2_Métricas'!AW21=0,0,('2_Métricas'!AW16/'2_Métricas'!AW21))</f>
        <v>0.86857142857142855</v>
      </c>
      <c r="BJ70" s="137">
        <f>IF('2_Métricas'!AX21=0,0,('2_Métricas'!AX16/'2_Métricas'!AX21))</f>
        <v>0.9916666666666667</v>
      </c>
      <c r="BK70" s="137">
        <f>IF('2_Métricas'!AY21=0,0,('2_Métricas'!AY16/'2_Métricas'!AY21))</f>
        <v>0</v>
      </c>
      <c r="BL70" s="137">
        <f>IF('2_Métricas'!AZ21=0,0,('2_Métricas'!AZ16/'2_Métricas'!AZ21))</f>
        <v>0</v>
      </c>
      <c r="BM70" s="137">
        <f>IF('2_Métricas'!BA21=0,0,('2_Métricas'!BA16/'2_Métricas'!BA21))</f>
        <v>0</v>
      </c>
      <c r="BN70" s="137">
        <f>IF('2_Métricas'!BB21=0,0,('2_Métricas'!BB16/'2_Métricas'!BB21))</f>
        <v>0</v>
      </c>
    </row>
    <row r="71" spans="1:66" ht="15.75" customHeight="1">
      <c r="A71" s="219"/>
      <c r="B71" s="128"/>
      <c r="C71" s="128" t="s">
        <v>5</v>
      </c>
      <c r="D71" s="128"/>
      <c r="E71" s="175"/>
      <c r="F71" s="176"/>
      <c r="G71" s="177"/>
      <c r="H71" s="94" t="s">
        <v>81</v>
      </c>
      <c r="I71" s="133">
        <v>0.95</v>
      </c>
      <c r="J71" s="174">
        <f t="shared" si="27"/>
        <v>0.95</v>
      </c>
      <c r="K71" s="97" t="s">
        <v>80</v>
      </c>
      <c r="L71" s="135">
        <f t="shared" si="28"/>
        <v>1</v>
      </c>
      <c r="M71" s="98" t="s">
        <v>79</v>
      </c>
      <c r="N71" s="160">
        <v>1</v>
      </c>
      <c r="O71" s="137">
        <f>IF('2_Métricas'!C22=0,0,('2_Métricas'!C17/'2_Métricas'!C22))</f>
        <v>0</v>
      </c>
      <c r="P71" s="137">
        <f>IF('2_Métricas'!D22=0,0,('2_Métricas'!D17/'2_Métricas'!D22))</f>
        <v>2.0476190476190474</v>
      </c>
      <c r="Q71" s="137">
        <f>IF('2_Métricas'!E22=0,0,('2_Métricas'!E17/'2_Métricas'!E22))</f>
        <v>1.05</v>
      </c>
      <c r="R71" s="137">
        <f>IF('2_Métricas'!F22=0,0,('2_Métricas'!F17/'2_Métricas'!F22))</f>
        <v>1.1000000000000001</v>
      </c>
      <c r="S71" s="137">
        <f>IF('2_Métricas'!G22=0,0,('2_Métricas'!G17/'2_Métricas'!G22))</f>
        <v>1.1599999999999999</v>
      </c>
      <c r="T71" s="137">
        <f>IF('2_Métricas'!H22=0,0,('2_Métricas'!H17/'2_Métricas'!H22))</f>
        <v>1.3636363636363635</v>
      </c>
      <c r="U71" s="137">
        <f>IF('2_Métricas'!I22=0,0,('2_Métricas'!I17/'2_Métricas'!I22))</f>
        <v>1.2051282051282051</v>
      </c>
      <c r="V71" s="137">
        <f>IF('2_Métricas'!J22=0,0,('2_Métricas'!J17/'2_Métricas'!J22))</f>
        <v>1.2740740740740741</v>
      </c>
      <c r="W71" s="137">
        <f>IF('2_Métricas'!K22=0,0,('2_Métricas'!K17/'2_Métricas'!K22))</f>
        <v>0.97435897435897434</v>
      </c>
      <c r="X71" s="137">
        <f>IF('2_Métricas'!L22=0,0,('2_Métricas'!L17/'2_Métricas'!L22))</f>
        <v>1.3761904761904762</v>
      </c>
      <c r="Y71" s="137">
        <f>IF('2_Métricas'!M22=0,0,('2_Métricas'!M17/'2_Métricas'!M22))</f>
        <v>1.1666666666666667</v>
      </c>
      <c r="Z71" s="137">
        <f>IF('2_Métricas'!N22=0,0,('2_Métricas'!N17/'2_Métricas'!N22))</f>
        <v>1.2410256410256411</v>
      </c>
      <c r="AA71" s="137">
        <f>IF('2_Métricas'!O22=0,0,('2_Métricas'!O17/'2_Métricas'!O22))</f>
        <v>1.1222222222222222</v>
      </c>
      <c r="AB71" s="137">
        <f>IF('2_Métricas'!P22=0,0,('2_Métricas'!P17/'2_Métricas'!P22))</f>
        <v>1.290909090909091</v>
      </c>
      <c r="AC71" s="137">
        <f>IF('2_Métricas'!Q22=0,0,('2_Métricas'!Q17/'2_Métricas'!Q22))</f>
        <v>1.2256410256410257</v>
      </c>
      <c r="AD71" s="137">
        <f>IF('2_Métricas'!R22=0,0,('2_Métricas'!R17/'2_Métricas'!R22))</f>
        <v>1.6666666666666667</v>
      </c>
      <c r="AE71" s="137">
        <f>IF('2_Métricas'!S22=0,0,('2_Métricas'!S17/'2_Métricas'!S22))</f>
        <v>1.2727272727272727</v>
      </c>
      <c r="AF71" s="137">
        <f>IF('2_Métricas'!T22=0,0,('2_Métricas'!T17/'2_Métricas'!T22))</f>
        <v>1.3722222222222222</v>
      </c>
      <c r="AG71" s="137">
        <f>IF('2_Métricas'!U22=0,0,('2_Métricas'!U17/'2_Métricas'!U22))</f>
        <v>1.3933333333333333</v>
      </c>
      <c r="AH71" s="137">
        <f>IF('2_Métricas'!V22=0,0,('2_Métricas'!V17/'2_Métricas'!V22))</f>
        <v>1.4277777777777778</v>
      </c>
      <c r="AI71" s="137">
        <f>IF('2_Métricas'!W22=0,0,('2_Métricas'!W17/'2_Métricas'!W22))</f>
        <v>1.5611111111111111</v>
      </c>
      <c r="AJ71" s="137">
        <f>IF('2_Métricas'!X22=0,0,('2_Métricas'!X17/'2_Métricas'!X22))</f>
        <v>1.1025641025641026</v>
      </c>
      <c r="AK71" s="137">
        <f>IF('2_Métricas'!Y22=0,0,('2_Métricas'!Y17/'2_Métricas'!Y22))</f>
        <v>0.94358974358974357</v>
      </c>
      <c r="AL71" s="137">
        <f>IF('2_Métricas'!Z22=0,0,('2_Métricas'!Z17/'2_Métricas'!Z22))</f>
        <v>1.2410256410256411</v>
      </c>
      <c r="AM71" s="137">
        <f>IF('2_Métricas'!AA22=0,0,('2_Métricas'!AA17/'2_Métricas'!AA22))</f>
        <v>1.1055555555555556</v>
      </c>
      <c r="AN71" s="137">
        <f>IF('2_Métricas'!AB22=0,0,('2_Métricas'!AB17/'2_Métricas'!AB22))</f>
        <v>1.3487179487179488</v>
      </c>
      <c r="AO71" s="137">
        <f>IF('2_Métricas'!AC22=0,0,('2_Métricas'!AC17/'2_Métricas'!AC22))</f>
        <v>1.0095238095238095</v>
      </c>
      <c r="AP71" s="137">
        <f>IF('2_Métricas'!AD22=0,0,('2_Métricas'!AD17/'2_Métricas'!AD22))</f>
        <v>1.1925925925925926</v>
      </c>
      <c r="AQ71" s="137">
        <f>IF('2_Métricas'!AE22=0,0,('2_Métricas'!AE17/'2_Métricas'!AE22))</f>
        <v>1.0977777777777777</v>
      </c>
      <c r="AR71" s="137">
        <f>IF('2_Métricas'!AF22=0,0,('2_Métricas'!AF17/'2_Métricas'!AF22))</f>
        <v>1.3904761904761904</v>
      </c>
      <c r="AS71" s="137">
        <f>IF('2_Métricas'!AG22=0,0,('2_Métricas'!AG17/'2_Métricas'!AG22))</f>
        <v>1.28</v>
      </c>
      <c r="AT71" s="137">
        <f>IF('2_Métricas'!AH22=0,0,('2_Métricas'!AH17/'2_Métricas'!AH22))</f>
        <v>1.3333333333333333</v>
      </c>
      <c r="AU71" s="137">
        <f>IF('2_Métricas'!AI22=0,0,('2_Métricas'!AI17/'2_Métricas'!AI22))</f>
        <v>1.4083333333333334</v>
      </c>
      <c r="AV71" s="137">
        <f>IF('2_Métricas'!AJ22=0,0,('2_Métricas'!AJ17/'2_Métricas'!AJ22))</f>
        <v>0.9</v>
      </c>
      <c r="AW71" s="137">
        <f>IF('2_Métricas'!AK22=0,0,('2_Métricas'!AK17/'2_Métricas'!AK22))</f>
        <v>1.0333333333333334</v>
      </c>
      <c r="AX71" s="137">
        <f>IF('2_Métricas'!AL22=0,0,('2_Métricas'!AL17/'2_Métricas'!AL22))</f>
        <v>0.91555555555555557</v>
      </c>
      <c r="AY71" s="137">
        <f>IF('2_Métricas'!AM22=0,0,('2_Métricas'!AM17/'2_Métricas'!AM22))</f>
        <v>1.1511111111111112</v>
      </c>
      <c r="AZ71" s="137">
        <f>IF('2_Métricas'!AN22=0,0,('2_Métricas'!AN17/'2_Métricas'!AN22))</f>
        <v>1.3</v>
      </c>
      <c r="BA71" s="137">
        <f>IF('2_Métricas'!AO22=0,0,('2_Métricas'!AO17/'2_Métricas'!AO22))</f>
        <v>1.1058823529411765</v>
      </c>
      <c r="BB71" s="137">
        <f>IF('2_Métricas'!AP22=0,0,('2_Métricas'!AP17/'2_Métricas'!AP22))</f>
        <v>1.0555555555555556</v>
      </c>
      <c r="BC71" s="137">
        <f>IF('2_Métricas'!AQ22=0,0,('2_Métricas'!AQ17/'2_Métricas'!AQ22))</f>
        <v>1.2291666666666667</v>
      </c>
      <c r="BD71" s="137">
        <f>IF('2_Métricas'!AR22=0,0,('2_Métricas'!AR17/'2_Métricas'!AR22))</f>
        <v>1.0125</v>
      </c>
      <c r="BE71" s="137">
        <f>IF('2_Métricas'!AS22=0,0,('2_Métricas'!AS17/'2_Métricas'!AS22))</f>
        <v>1.3277777777777777</v>
      </c>
      <c r="BF71" s="137">
        <f>IF('2_Métricas'!AT22=0,0,('2_Métricas'!AT17/'2_Métricas'!AT22))</f>
        <v>0.93333333333333335</v>
      </c>
      <c r="BG71" s="137">
        <f>IF('2_Métricas'!AU22=0,0,('2_Métricas'!AU17/'2_Métricas'!AU22))</f>
        <v>0.91764705882352937</v>
      </c>
      <c r="BH71" s="137">
        <f>IF('2_Métricas'!AV22=0,0,('2_Métricas'!AV17/'2_Métricas'!AV22))</f>
        <v>0.93714285714285717</v>
      </c>
      <c r="BI71" s="137">
        <f>IF('2_Métricas'!AW22=0,0,('2_Métricas'!AW17/'2_Métricas'!AW22))</f>
        <v>0.91047619047619044</v>
      </c>
      <c r="BJ71" s="137">
        <f>IF('2_Métricas'!AX22=0,0,('2_Métricas'!AX17/'2_Métricas'!AX22))</f>
        <v>0.85</v>
      </c>
      <c r="BK71" s="137">
        <f>IF('2_Métricas'!AY22=0,0,('2_Métricas'!AY17/'2_Métricas'!AY22))</f>
        <v>0</v>
      </c>
      <c r="BL71" s="137">
        <f>IF('2_Métricas'!AZ22=0,0,('2_Métricas'!AZ17/'2_Métricas'!AZ22))</f>
        <v>0</v>
      </c>
      <c r="BM71" s="137">
        <f>IF('2_Métricas'!BA22=0,0,('2_Métricas'!BA17/'2_Métricas'!BA22))</f>
        <v>0</v>
      </c>
      <c r="BN71" s="137">
        <f>IF('2_Métricas'!BB22=0,0,('2_Métricas'!BB17/'2_Métricas'!BB22))</f>
        <v>0</v>
      </c>
    </row>
    <row r="72" spans="1:66" ht="15.75" customHeight="1">
      <c r="A72" s="219"/>
      <c r="B72" s="128"/>
      <c r="C72" s="128" t="s">
        <v>6</v>
      </c>
      <c r="D72" s="128"/>
      <c r="E72" s="175"/>
      <c r="F72" s="176"/>
      <c r="G72" s="177"/>
      <c r="H72" s="94" t="s">
        <v>81</v>
      </c>
      <c r="I72" s="133">
        <v>0.95</v>
      </c>
      <c r="J72" s="174">
        <f t="shared" si="27"/>
        <v>0.95</v>
      </c>
      <c r="K72" s="97" t="s">
        <v>80</v>
      </c>
      <c r="L72" s="135">
        <f t="shared" si="28"/>
        <v>1</v>
      </c>
      <c r="M72" s="98" t="s">
        <v>79</v>
      </c>
      <c r="N72" s="160">
        <v>1</v>
      </c>
      <c r="O72" s="137">
        <f>IF('2_Métricas'!C23=0,0,('2_Métricas'!C18/'2_Métricas'!C23))</f>
        <v>0.125</v>
      </c>
      <c r="P72" s="137">
        <f>IF('2_Métricas'!D23=0,0,('2_Métricas'!D18/'2_Métricas'!D23))</f>
        <v>0.96190476190476193</v>
      </c>
      <c r="Q72" s="137">
        <f>IF('2_Métricas'!E23=0,0,('2_Métricas'!E18/'2_Métricas'!E23))</f>
        <v>0.95</v>
      </c>
      <c r="R72" s="137">
        <f>IF('2_Métricas'!F23=0,0,('2_Métricas'!F18/'2_Métricas'!F23))</f>
        <v>0.9</v>
      </c>
      <c r="S72" s="137">
        <f>IF('2_Métricas'!G23=0,0,('2_Métricas'!G18/'2_Métricas'!G23))</f>
        <v>1.3066666666666666</v>
      </c>
      <c r="T72" s="137">
        <f>IF('2_Métricas'!H23=0,0,('2_Métricas'!H18/'2_Métricas'!H23))</f>
        <v>1.3454545454545455</v>
      </c>
      <c r="U72" s="137">
        <f>IF('2_Métricas'!I23=0,0,('2_Métricas'!I18/'2_Métricas'!I23))</f>
        <v>1.4</v>
      </c>
      <c r="V72" s="137">
        <f>IF('2_Métricas'!J23=0,0,('2_Métricas'!J18/'2_Métricas'!J23))</f>
        <v>1.5333333333333334</v>
      </c>
      <c r="W72" s="137">
        <f>IF('2_Métricas'!K23=0,0,('2_Métricas'!K18/'2_Métricas'!K23))</f>
        <v>1.3538461538461539</v>
      </c>
      <c r="X72" s="137">
        <f>IF('2_Métricas'!L23=0,0,('2_Métricas'!L18/'2_Métricas'!L23))</f>
        <v>1.519047619047619</v>
      </c>
      <c r="Y72" s="137">
        <f>IF('2_Métricas'!M23=0,0,('2_Métricas'!M18/'2_Métricas'!M23))</f>
        <v>1.4916666666666667</v>
      </c>
      <c r="Z72" s="137">
        <f>IF('2_Métricas'!N23=0,0,('2_Métricas'!N18/'2_Métricas'!N23))</f>
        <v>1.5384615384615385</v>
      </c>
      <c r="AA72" s="137">
        <f>IF('2_Métricas'!O23=0,0,('2_Métricas'!O18/'2_Métricas'!O23))</f>
        <v>1.3944444444444444</v>
      </c>
      <c r="AB72" s="137">
        <f>IF('2_Métricas'!P23=0,0,('2_Métricas'!P18/'2_Métricas'!P23))</f>
        <v>1.8484848484848484</v>
      </c>
      <c r="AC72" s="137">
        <f>IF('2_Métricas'!Q23=0,0,('2_Métricas'!Q18/'2_Métricas'!Q23))</f>
        <v>1.441025641025641</v>
      </c>
      <c r="AD72" s="137">
        <f>IF('2_Métricas'!R23=0,0,('2_Métricas'!R18/'2_Métricas'!R23))</f>
        <v>1.6074074074074074</v>
      </c>
      <c r="AE72" s="137">
        <f>IF('2_Métricas'!S23=0,0,('2_Métricas'!S18/'2_Métricas'!S23))</f>
        <v>1.5575757575757576</v>
      </c>
      <c r="AF72" s="137">
        <f>IF('2_Métricas'!T23=0,0,('2_Métricas'!T18/'2_Métricas'!T23))</f>
        <v>1.3833333333333333</v>
      </c>
      <c r="AG72" s="137">
        <f>IF('2_Métricas'!U23=0,0,('2_Métricas'!U18/'2_Métricas'!U23))</f>
        <v>1.2666666666666666</v>
      </c>
      <c r="AH72" s="137">
        <f>IF('2_Métricas'!V23=0,0,('2_Métricas'!V18/'2_Métricas'!V23))</f>
        <v>1.25</v>
      </c>
      <c r="AI72" s="137">
        <f>IF('2_Métricas'!W23=0,0,('2_Métricas'!W18/'2_Métricas'!W23))</f>
        <v>1.4277777777777778</v>
      </c>
      <c r="AJ72" s="137">
        <f>IF('2_Métricas'!X23=0,0,('2_Métricas'!X18/'2_Métricas'!X23))</f>
        <v>1.1538461538461537</v>
      </c>
      <c r="AK72" s="137">
        <f>IF('2_Métricas'!Y23=0,0,('2_Métricas'!Y18/'2_Métricas'!Y23))</f>
        <v>1.0769230769230769</v>
      </c>
      <c r="AL72" s="137">
        <f>IF('2_Métricas'!Z23=0,0,('2_Métricas'!Z18/'2_Métricas'!Z23))</f>
        <v>1.0974358974358975</v>
      </c>
      <c r="AM72" s="137">
        <f>IF('2_Métricas'!AA23=0,0,('2_Métricas'!AA18/'2_Métricas'!AA23))</f>
        <v>1.1499999999999999</v>
      </c>
      <c r="AN72" s="137">
        <f>IF('2_Métricas'!AB23=0,0,('2_Métricas'!AB18/'2_Métricas'!AB23))</f>
        <v>1.1846153846153846</v>
      </c>
      <c r="AO72" s="137">
        <f>IF('2_Métricas'!AC23=0,0,('2_Métricas'!AC18/'2_Métricas'!AC23))</f>
        <v>1.1047619047619048</v>
      </c>
      <c r="AP72" s="137">
        <f>IF('2_Métricas'!AD23=0,0,('2_Métricas'!AD18/'2_Métricas'!AD23))</f>
        <v>1.4518518518518519</v>
      </c>
      <c r="AQ72" s="137">
        <f>IF('2_Métricas'!AE23=0,0,('2_Métricas'!AE18/'2_Métricas'!AE23))</f>
        <v>1.0666666666666667</v>
      </c>
      <c r="AR72" s="137">
        <f>IF('2_Métricas'!AF23=0,0,('2_Métricas'!AF18/'2_Métricas'!AF23))</f>
        <v>1.4102564102564104</v>
      </c>
      <c r="AS72" s="137">
        <f>IF('2_Métricas'!AG23=0,0,('2_Métricas'!AG18/'2_Métricas'!AG23))</f>
        <v>1.2541666666666667</v>
      </c>
      <c r="AT72" s="137">
        <f>IF('2_Métricas'!AH23=0,0,('2_Métricas'!AH18/'2_Métricas'!AH23))</f>
        <v>1.3722222222222222</v>
      </c>
      <c r="AU72" s="137">
        <f>IF('2_Métricas'!AI23=0,0,('2_Métricas'!AI18/'2_Métricas'!AI23))</f>
        <v>1.5155555555555555</v>
      </c>
      <c r="AV72" s="137">
        <f>IF('2_Métricas'!AJ23=0,0,('2_Métricas'!AJ18/'2_Métricas'!AJ23))</f>
        <v>1.1416666666666666</v>
      </c>
      <c r="AW72" s="137">
        <f>IF('2_Métricas'!AK23=0,0,('2_Métricas'!AK18/'2_Métricas'!AK23))</f>
        <v>1.1222222222222222</v>
      </c>
      <c r="AX72" s="137">
        <f>IF('2_Métricas'!AL23=0,0,('2_Métricas'!AL18/'2_Métricas'!AL23))</f>
        <v>1.1200000000000001</v>
      </c>
      <c r="AY72" s="137">
        <f>IF('2_Métricas'!AM23=0,0,('2_Métricas'!AM18/'2_Métricas'!AM23))</f>
        <v>1.08</v>
      </c>
      <c r="AZ72" s="137">
        <f>IF('2_Métricas'!AN23=0,0,('2_Métricas'!AN18/'2_Métricas'!AN23))</f>
        <v>1.0274509803921568</v>
      </c>
      <c r="BA72" s="137">
        <f>IF('2_Métricas'!AO23=0,0,('2_Métricas'!AO18/'2_Métricas'!AO23))</f>
        <v>1.1333333333333333</v>
      </c>
      <c r="BB72" s="137">
        <f>IF('2_Métricas'!AP23=0,0,('2_Métricas'!AP18/'2_Métricas'!AP23))</f>
        <v>1.0484848484848486</v>
      </c>
      <c r="BC72" s="137">
        <f>IF('2_Métricas'!AQ23=0,0,('2_Métricas'!AQ18/'2_Métricas'!AQ23))</f>
        <v>1.2222222222222223</v>
      </c>
      <c r="BD72" s="137">
        <f>IF('2_Métricas'!AR23=0,0,('2_Métricas'!AR18/'2_Métricas'!AR23))</f>
        <v>1.2577777777777779</v>
      </c>
      <c r="BE72" s="137">
        <f>IF('2_Métricas'!AS23=0,0,('2_Métricas'!AS18/'2_Métricas'!AS23))</f>
        <v>1.2848484848484849</v>
      </c>
      <c r="BF72" s="137">
        <f>IF('2_Métricas'!AT23=0,0,('2_Métricas'!AT18/'2_Métricas'!AT23))</f>
        <v>0.92121212121212126</v>
      </c>
      <c r="BG72" s="137">
        <f>IF('2_Métricas'!AU23=0,0,('2_Métricas'!AU18/'2_Métricas'!AU23))</f>
        <v>1.0470588235294118</v>
      </c>
      <c r="BH72" s="137">
        <f>IF('2_Métricas'!AV23=0,0,('2_Métricas'!AV18/'2_Métricas'!AV23))</f>
        <v>0.87238095238095237</v>
      </c>
      <c r="BI72" s="137">
        <f>IF('2_Métricas'!AW23=0,0,('2_Métricas'!AW18/'2_Métricas'!AW23))</f>
        <v>0.97634408602150535</v>
      </c>
      <c r="BJ72" s="137">
        <f>IF('2_Métricas'!AX23=0,0,('2_Métricas'!AX18/'2_Métricas'!AX23))</f>
        <v>1.0619047619047619</v>
      </c>
      <c r="BK72" s="137">
        <f>IF('2_Métricas'!AY23=0,0,('2_Métricas'!AY18/'2_Métricas'!AY23))</f>
        <v>0</v>
      </c>
      <c r="BL72" s="137">
        <f>IF('2_Métricas'!AZ23=0,0,('2_Métricas'!AZ18/'2_Métricas'!AZ23))</f>
        <v>0</v>
      </c>
      <c r="BM72" s="137">
        <f>IF('2_Métricas'!BA23=0,0,('2_Métricas'!BA18/'2_Métricas'!BA23))</f>
        <v>0</v>
      </c>
      <c r="BN72" s="137">
        <f>IF('2_Métricas'!BB23=0,0,('2_Métricas'!BB18/'2_Métricas'!BB23))</f>
        <v>0</v>
      </c>
    </row>
    <row r="73" spans="1:66" ht="15.75" customHeight="1">
      <c r="A73" s="219"/>
      <c r="B73" s="128"/>
      <c r="C73" s="128" t="s">
        <v>8</v>
      </c>
      <c r="D73" s="128"/>
      <c r="E73" s="175"/>
      <c r="F73" s="176"/>
      <c r="G73" s="177"/>
      <c r="H73" s="94" t="s">
        <v>81</v>
      </c>
      <c r="I73" s="133">
        <v>0.95</v>
      </c>
      <c r="J73" s="174">
        <f t="shared" si="27"/>
        <v>0.95</v>
      </c>
      <c r="K73" s="97" t="s">
        <v>80</v>
      </c>
      <c r="L73" s="135">
        <f t="shared" si="28"/>
        <v>1</v>
      </c>
      <c r="M73" s="98" t="s">
        <v>79</v>
      </c>
      <c r="N73" s="160">
        <v>1</v>
      </c>
      <c r="O73" s="137">
        <f>IF('2_Métricas'!C24=0,0,('2_Métricas'!C19/'2_Métricas'!C24))</f>
        <v>0</v>
      </c>
      <c r="P73" s="137">
        <f>IF('2_Métricas'!D24=0,0,('2_Métricas'!D19/'2_Métricas'!D24))</f>
        <v>1.05125</v>
      </c>
      <c r="Q73" s="137">
        <f>IF('2_Métricas'!E24=0,0,('2_Métricas'!E19/'2_Métricas'!E24))</f>
        <v>1.0487500000000001</v>
      </c>
      <c r="R73" s="137">
        <f>IF('2_Métricas'!F24=0,0,('2_Métricas'!F19/'2_Métricas'!F24))</f>
        <v>1.8671875</v>
      </c>
      <c r="S73" s="137">
        <f>IF('2_Métricas'!G24=0,0,('2_Métricas'!G19/'2_Métricas'!G24))</f>
        <v>1.3062499999999999</v>
      </c>
      <c r="T73" s="137">
        <f>IF('2_Métricas'!H24=0,0,('2_Métricas'!H19/'2_Métricas'!H24))</f>
        <v>1.243421052631579</v>
      </c>
      <c r="U73" s="137">
        <f>IF('2_Métricas'!I24=0,0,('2_Métricas'!I19/'2_Métricas'!I24))</f>
        <v>0.9869565217391304</v>
      </c>
      <c r="V73" s="137">
        <f>IF('2_Métricas'!J24=0,0,('2_Métricas'!J19/'2_Métricas'!J24))</f>
        <v>1.1866666666666668</v>
      </c>
      <c r="W73" s="137">
        <f>IF('2_Métricas'!K24=0,0,('2_Métricas'!K19/'2_Métricas'!K24))</f>
        <v>1.1022727272727273</v>
      </c>
      <c r="X73" s="137">
        <f>IF('2_Métricas'!L24=0,0,('2_Métricas'!L19/'2_Métricas'!L24))</f>
        <v>1.0477272727272726</v>
      </c>
      <c r="Y73" s="137">
        <f>IF('2_Métricas'!M24=0,0,('2_Métricas'!M19/'2_Métricas'!M24))</f>
        <v>1.0249999999999999</v>
      </c>
      <c r="Z73" s="137">
        <f>IF('2_Métricas'!N24=0,0,('2_Métricas'!N19/'2_Métricas'!N24))</f>
        <v>1.105952380952381</v>
      </c>
      <c r="AA73" s="137">
        <f>IF('2_Métricas'!O24=0,0,('2_Métricas'!O19/'2_Métricas'!O24))</f>
        <v>1.1125</v>
      </c>
      <c r="AB73" s="137">
        <f>IF('2_Métricas'!P24=0,0,('2_Métricas'!P19/'2_Métricas'!P24))</f>
        <v>1.3144736842105262</v>
      </c>
      <c r="AC73" s="137">
        <f>IF('2_Métricas'!Q24=0,0,('2_Métricas'!Q19/'2_Métricas'!Q24))</f>
        <v>1.0829545454545455</v>
      </c>
      <c r="AD73" s="137">
        <f>IF('2_Métricas'!R24=0,0,('2_Métricas'!R19/'2_Métricas'!R24))</f>
        <v>2.2833333333333332</v>
      </c>
      <c r="AE73" s="137">
        <f>IF('2_Métricas'!S24=0,0,('2_Métricas'!S19/'2_Métricas'!S24))</f>
        <v>1.4930555555555556</v>
      </c>
      <c r="AF73" s="137">
        <f>IF('2_Métricas'!T24=0,0,('2_Métricas'!T19/'2_Métricas'!T24))</f>
        <v>1.29375</v>
      </c>
      <c r="AG73" s="137">
        <f>IF('2_Métricas'!U24=0,0,('2_Métricas'!U19/'2_Métricas'!U24))</f>
        <v>1.1352941176470588</v>
      </c>
      <c r="AH73" s="137">
        <f>IF('2_Métricas'!V24=0,0,('2_Métricas'!V19/'2_Métricas'!V24))</f>
        <v>1.2875000000000001</v>
      </c>
      <c r="AI73" s="137">
        <f>IF('2_Métricas'!W24=0,0,('2_Métricas'!W19/'2_Métricas'!W24))</f>
        <v>1.2452380952380953</v>
      </c>
      <c r="AJ73" s="137">
        <f>IF('2_Métricas'!X24=0,0,('2_Métricas'!X19/'2_Métricas'!X24))</f>
        <v>1.1345238095238095</v>
      </c>
      <c r="AK73" s="137">
        <f>IF('2_Métricas'!Y24=0,0,('2_Métricas'!Y19/'2_Métricas'!Y24))</f>
        <v>1.3345238095238094</v>
      </c>
      <c r="AL73" s="137">
        <f>IF('2_Métricas'!Z24=0,0,('2_Métricas'!Z19/'2_Métricas'!Z24))</f>
        <v>1.286904761904762</v>
      </c>
      <c r="AM73" s="137">
        <f>IF('2_Métricas'!AA24=0,0,('2_Métricas'!AA19/'2_Métricas'!AA24))</f>
        <v>1.24125</v>
      </c>
      <c r="AN73" s="137">
        <f>IF('2_Métricas'!AB24=0,0,('2_Métricas'!AB19/'2_Métricas'!AB24))</f>
        <v>1.3056818181818182</v>
      </c>
      <c r="AO73" s="137">
        <f>IF('2_Métricas'!AC24=0,0,('2_Métricas'!AC19/'2_Métricas'!AC24))</f>
        <v>1.1795454545454545</v>
      </c>
      <c r="AP73" s="137">
        <f>IF('2_Métricas'!AD24=0,0,('2_Métricas'!AD19/'2_Métricas'!AD24))</f>
        <v>2.2616666666666667</v>
      </c>
      <c r="AQ73" s="137">
        <f>IF('2_Métricas'!AE24=0,0,('2_Métricas'!AE19/'2_Métricas'!AE24))</f>
        <v>1.7842105263157895</v>
      </c>
      <c r="AR73" s="137">
        <f>IF('2_Métricas'!AF24=0,0,('2_Métricas'!AF19/'2_Métricas'!AF24))</f>
        <v>1.601388888888889</v>
      </c>
      <c r="AS73" s="137">
        <f>IF('2_Métricas'!AG24=0,0,('2_Métricas'!AG19/'2_Métricas'!AG24))</f>
        <v>1.4112499999999999</v>
      </c>
      <c r="AT73" s="137">
        <f>IF('2_Métricas'!AH24=0,0,('2_Métricas'!AH19/'2_Métricas'!AH24))</f>
        <v>1.7433333333333334</v>
      </c>
      <c r="AU73" s="137">
        <f>IF('2_Métricas'!AI24=0,0,('2_Métricas'!AI19/'2_Métricas'!AI24))</f>
        <v>1.5287500000000001</v>
      </c>
      <c r="AV73" s="137">
        <f>IF('2_Métricas'!AJ24=0,0,('2_Métricas'!AJ19/'2_Métricas'!AJ24))</f>
        <v>1.3512500000000001</v>
      </c>
      <c r="AW73" s="137">
        <f>IF('2_Métricas'!AK24=0,0,('2_Métricas'!AK19/'2_Métricas'!AK24))</f>
        <v>1.521590909090909</v>
      </c>
      <c r="AX73" s="137">
        <f>IF('2_Métricas'!AL24=0,0,('2_Métricas'!AL19/'2_Métricas'!AL24))</f>
        <v>1.4337500000000001</v>
      </c>
      <c r="AY73" s="137">
        <f>IF('2_Métricas'!AM24=0,0,('2_Métricas'!AM19/'2_Métricas'!AM24))</f>
        <v>1.4547619047619047</v>
      </c>
      <c r="AZ73" s="137">
        <f>IF('2_Métricas'!AN24=0,0,('2_Métricas'!AN19/'2_Métricas'!AN24))</f>
        <v>1.3358695652173913</v>
      </c>
      <c r="BA73" s="137">
        <f>IF('2_Métricas'!AO24=0,0,('2_Métricas'!AO19/'2_Métricas'!AO24))</f>
        <v>1.411904761904762</v>
      </c>
      <c r="BB73" s="137">
        <f>IF('2_Métricas'!AP24=0,0,('2_Métricas'!AP19/'2_Métricas'!AP24))</f>
        <v>2.3933333333333335</v>
      </c>
      <c r="BC73" s="137">
        <f>IF('2_Métricas'!AQ24=0,0,('2_Métricas'!AQ19/'2_Métricas'!AQ24))</f>
        <v>1.9975000000000001</v>
      </c>
      <c r="BD73" s="137">
        <f>IF('2_Métricas'!AR24=0,0,('2_Métricas'!AR19/'2_Métricas'!AR24))</f>
        <v>1.6537500000000001</v>
      </c>
      <c r="BE73" s="137">
        <f>IF('2_Métricas'!AS24=0,0,('2_Métricas'!AS19/'2_Métricas'!AS24))</f>
        <v>1.4312499999999999</v>
      </c>
      <c r="BF73" s="137">
        <f>IF('2_Métricas'!AT24=0,0,('2_Métricas'!AT19/'2_Métricas'!AT24))</f>
        <v>1.5160714285714285</v>
      </c>
      <c r="BG73" s="137">
        <f>IF('2_Métricas'!AU24=0,0,('2_Métricas'!AU19/'2_Métricas'!AU24))</f>
        <v>1.1964285714285714</v>
      </c>
      <c r="BH73" s="137">
        <f>IF('2_Métricas'!AV24=0,0,('2_Métricas'!AV19/'2_Métricas'!AV24))</f>
        <v>1.3904761904761904</v>
      </c>
      <c r="BI73" s="137">
        <f>IF('2_Métricas'!AW24=0,0,('2_Métricas'!AW19/'2_Métricas'!AW24))</f>
        <v>1.3011363636363635</v>
      </c>
      <c r="BJ73" s="137">
        <f>IF('2_Métricas'!AX24=0,0,('2_Métricas'!AX19/'2_Métricas'!AX24))</f>
        <v>1.4837499999999999</v>
      </c>
      <c r="BK73" s="137">
        <f>IF('2_Métricas'!AY24=0,0,('2_Métricas'!AY19/'2_Métricas'!AY24))</f>
        <v>0</v>
      </c>
      <c r="BL73" s="137">
        <f>IF('2_Métricas'!AZ24=0,0,('2_Métricas'!AZ19/'2_Métricas'!AZ24))</f>
        <v>0</v>
      </c>
      <c r="BM73" s="137">
        <f>IF('2_Métricas'!BA24=0,0,('2_Métricas'!BA19/'2_Métricas'!BA24))</f>
        <v>0</v>
      </c>
      <c r="BN73" s="137">
        <f>IF('2_Métricas'!BB24=0,0,('2_Métricas'!BB19/'2_Métricas'!BB24))</f>
        <v>0</v>
      </c>
    </row>
    <row r="74" spans="1:66" ht="33" customHeight="1">
      <c r="A74" s="219"/>
      <c r="B74" s="154">
        <v>14</v>
      </c>
      <c r="C74" s="170" t="s">
        <v>121</v>
      </c>
      <c r="D74" s="173" t="s">
        <v>122</v>
      </c>
      <c r="E74" s="157" t="s">
        <v>76</v>
      </c>
      <c r="F74" s="158" t="s">
        <v>77</v>
      </c>
      <c r="G74" s="159" t="s">
        <v>116</v>
      </c>
      <c r="H74" s="94" t="s">
        <v>81</v>
      </c>
      <c r="I74" s="107">
        <f>I75+I76+I77+I78+I80</f>
        <v>34</v>
      </c>
      <c r="J74" s="178">
        <f t="shared" si="27"/>
        <v>34</v>
      </c>
      <c r="K74" s="97" t="s">
        <v>80</v>
      </c>
      <c r="L74" s="96">
        <f t="shared" si="28"/>
        <v>36</v>
      </c>
      <c r="M74" s="98" t="s">
        <v>79</v>
      </c>
      <c r="N74" s="108">
        <f>N75+N76+N77+N78+N80</f>
        <v>36</v>
      </c>
      <c r="O74" s="179">
        <f t="shared" ref="O74:AT74" si="29">SUM(O75:O80)</f>
        <v>43</v>
      </c>
      <c r="P74" s="179">
        <f t="shared" si="29"/>
        <v>49</v>
      </c>
      <c r="Q74" s="179">
        <f t="shared" si="29"/>
        <v>41</v>
      </c>
      <c r="R74" s="179">
        <f t="shared" si="29"/>
        <v>44</v>
      </c>
      <c r="S74" s="179">
        <f t="shared" si="29"/>
        <v>34</v>
      </c>
      <c r="T74" s="179">
        <f t="shared" si="29"/>
        <v>49</v>
      </c>
      <c r="U74" s="179">
        <f t="shared" si="29"/>
        <v>59</v>
      </c>
      <c r="V74" s="179">
        <f t="shared" si="29"/>
        <v>37</v>
      </c>
      <c r="W74" s="179">
        <f t="shared" si="29"/>
        <v>50</v>
      </c>
      <c r="X74" s="179">
        <f t="shared" si="29"/>
        <v>58</v>
      </c>
      <c r="Y74" s="179">
        <f t="shared" si="29"/>
        <v>47</v>
      </c>
      <c r="Z74" s="179">
        <f t="shared" si="29"/>
        <v>68</v>
      </c>
      <c r="AA74" s="179">
        <f t="shared" si="29"/>
        <v>58</v>
      </c>
      <c r="AB74" s="179">
        <f t="shared" si="29"/>
        <v>56</v>
      </c>
      <c r="AC74" s="179">
        <f t="shared" si="29"/>
        <v>43</v>
      </c>
      <c r="AD74" s="179">
        <f t="shared" si="29"/>
        <v>39</v>
      </c>
      <c r="AE74" s="179">
        <f t="shared" si="29"/>
        <v>32</v>
      </c>
      <c r="AF74" s="179">
        <f t="shared" si="29"/>
        <v>42</v>
      </c>
      <c r="AG74" s="179">
        <f t="shared" si="29"/>
        <v>33</v>
      </c>
      <c r="AH74" s="179">
        <f t="shared" si="29"/>
        <v>69</v>
      </c>
      <c r="AI74" s="179">
        <f t="shared" si="29"/>
        <v>36</v>
      </c>
      <c r="AJ74" s="179">
        <f t="shared" si="29"/>
        <v>54</v>
      </c>
      <c r="AK74" s="179">
        <f t="shared" si="29"/>
        <v>43</v>
      </c>
      <c r="AL74" s="179">
        <f t="shared" si="29"/>
        <v>44</v>
      </c>
      <c r="AM74" s="179">
        <f t="shared" si="29"/>
        <v>61</v>
      </c>
      <c r="AN74" s="179">
        <f t="shared" si="29"/>
        <v>83</v>
      </c>
      <c r="AO74" s="179">
        <f t="shared" si="29"/>
        <v>68</v>
      </c>
      <c r="AP74" s="179">
        <f t="shared" si="29"/>
        <v>41</v>
      </c>
      <c r="AQ74" s="179">
        <f t="shared" si="29"/>
        <v>77</v>
      </c>
      <c r="AR74" s="179">
        <f t="shared" si="29"/>
        <v>82</v>
      </c>
      <c r="AS74" s="179">
        <f t="shared" si="29"/>
        <v>97</v>
      </c>
      <c r="AT74" s="179">
        <f t="shared" si="29"/>
        <v>62</v>
      </c>
      <c r="AU74" s="179">
        <f t="shared" ref="AU74:BN74" si="30">SUM(AU75:AU80)</f>
        <v>98</v>
      </c>
      <c r="AV74" s="179">
        <f t="shared" si="30"/>
        <v>54</v>
      </c>
      <c r="AW74" s="179">
        <f t="shared" si="30"/>
        <v>105</v>
      </c>
      <c r="AX74" s="179">
        <f t="shared" si="30"/>
        <v>69</v>
      </c>
      <c r="AY74" s="179">
        <f t="shared" si="30"/>
        <v>99</v>
      </c>
      <c r="AZ74" s="179">
        <f t="shared" si="30"/>
        <v>75</v>
      </c>
      <c r="BA74" s="179">
        <f t="shared" si="30"/>
        <v>48</v>
      </c>
      <c r="BB74" s="179">
        <f t="shared" si="30"/>
        <v>33</v>
      </c>
      <c r="BC74" s="179">
        <f t="shared" si="30"/>
        <v>48</v>
      </c>
      <c r="BD74" s="179">
        <f t="shared" si="30"/>
        <v>56</v>
      </c>
      <c r="BE74" s="179">
        <f t="shared" si="30"/>
        <v>44</v>
      </c>
      <c r="BF74" s="179">
        <f t="shared" si="30"/>
        <v>23</v>
      </c>
      <c r="BG74" s="179">
        <f t="shared" si="30"/>
        <v>41</v>
      </c>
      <c r="BH74" s="179">
        <f t="shared" si="30"/>
        <v>66</v>
      </c>
      <c r="BI74" s="179">
        <f t="shared" si="30"/>
        <v>43</v>
      </c>
      <c r="BJ74" s="179">
        <f t="shared" si="30"/>
        <v>36</v>
      </c>
      <c r="BK74" s="179">
        <f t="shared" si="30"/>
        <v>0</v>
      </c>
      <c r="BL74" s="179">
        <f t="shared" si="30"/>
        <v>0</v>
      </c>
      <c r="BM74" s="179">
        <f t="shared" si="30"/>
        <v>0</v>
      </c>
      <c r="BN74" s="179">
        <f t="shared" si="30"/>
        <v>0</v>
      </c>
    </row>
    <row r="75" spans="1:66" ht="15" customHeight="1">
      <c r="A75" s="219"/>
      <c r="B75" s="171"/>
      <c r="C75" s="221" t="s">
        <v>123</v>
      </c>
      <c r="D75" s="128" t="s">
        <v>82</v>
      </c>
      <c r="E75" s="130"/>
      <c r="F75" s="131"/>
      <c r="G75" s="132"/>
      <c r="H75" s="94" t="s">
        <v>81</v>
      </c>
      <c r="I75" s="107">
        <v>14</v>
      </c>
      <c r="J75" s="178">
        <f t="shared" si="27"/>
        <v>14</v>
      </c>
      <c r="K75" s="97" t="s">
        <v>80</v>
      </c>
      <c r="L75" s="96">
        <f t="shared" si="28"/>
        <v>15</v>
      </c>
      <c r="M75" s="98" t="s">
        <v>79</v>
      </c>
      <c r="N75" s="108">
        <v>15</v>
      </c>
      <c r="O75" s="179">
        <f>'2_Métricas'!C52</f>
        <v>4</v>
      </c>
      <c r="P75" s="179">
        <f>'2_Métricas'!D52</f>
        <v>4</v>
      </c>
      <c r="Q75" s="179">
        <f>'2_Métricas'!E52</f>
        <v>5</v>
      </c>
      <c r="R75" s="179">
        <f>'2_Métricas'!F52</f>
        <v>7</v>
      </c>
      <c r="S75" s="179">
        <f>'2_Métricas'!G52</f>
        <v>2</v>
      </c>
      <c r="T75" s="179">
        <f>'2_Métricas'!H52</f>
        <v>5</v>
      </c>
      <c r="U75" s="179">
        <f>'2_Métricas'!I52</f>
        <v>10</v>
      </c>
      <c r="V75" s="179">
        <f>'2_Métricas'!J52</f>
        <v>4</v>
      </c>
      <c r="W75" s="179">
        <f>'2_Métricas'!K52</f>
        <v>9</v>
      </c>
      <c r="X75" s="179">
        <f>'2_Métricas'!L52</f>
        <v>3</v>
      </c>
      <c r="Y75" s="179">
        <f>'2_Métricas'!M52</f>
        <v>4</v>
      </c>
      <c r="Z75" s="179">
        <f>'2_Métricas'!N52</f>
        <v>7</v>
      </c>
      <c r="AA75" s="179">
        <f>'2_Métricas'!O52</f>
        <v>9</v>
      </c>
      <c r="AB75" s="179">
        <f>'2_Métricas'!P52</f>
        <v>4</v>
      </c>
      <c r="AC75" s="179">
        <f>'2_Métricas'!Q52</f>
        <v>8</v>
      </c>
      <c r="AD75" s="179">
        <f>'2_Métricas'!R52</f>
        <v>7</v>
      </c>
      <c r="AE75" s="179">
        <f>'2_Métricas'!S52</f>
        <v>7</v>
      </c>
      <c r="AF75" s="179">
        <f>'2_Métricas'!T52</f>
        <v>9</v>
      </c>
      <c r="AG75" s="179">
        <f>'2_Métricas'!U52</f>
        <v>2</v>
      </c>
      <c r="AH75" s="179">
        <f>'2_Métricas'!V52</f>
        <v>9</v>
      </c>
      <c r="AI75" s="179">
        <f>'2_Métricas'!W52</f>
        <v>4</v>
      </c>
      <c r="AJ75" s="179">
        <f>'2_Métricas'!X52</f>
        <v>5</v>
      </c>
      <c r="AK75" s="179">
        <f>'2_Métricas'!Y52</f>
        <v>6</v>
      </c>
      <c r="AL75" s="179">
        <f>'2_Métricas'!Z52</f>
        <v>7</v>
      </c>
      <c r="AM75" s="179">
        <f>'2_Métricas'!AA52</f>
        <v>7</v>
      </c>
      <c r="AN75" s="179">
        <f>'2_Métricas'!AB52</f>
        <v>5</v>
      </c>
      <c r="AO75" s="179">
        <f>'2_Métricas'!AC52</f>
        <v>9</v>
      </c>
      <c r="AP75" s="179">
        <f>'2_Métricas'!AD52</f>
        <v>5</v>
      </c>
      <c r="AQ75" s="179">
        <f>'2_Métricas'!AE52</f>
        <v>6</v>
      </c>
      <c r="AR75" s="179">
        <f>'2_Métricas'!AF52</f>
        <v>11</v>
      </c>
      <c r="AS75" s="179">
        <f>'2_Métricas'!AG52</f>
        <v>7</v>
      </c>
      <c r="AT75" s="179">
        <f>'2_Métricas'!AH52</f>
        <v>4</v>
      </c>
      <c r="AU75" s="179">
        <f>'2_Métricas'!AI52</f>
        <v>4</v>
      </c>
      <c r="AV75" s="179">
        <f>'2_Métricas'!AJ52</f>
        <v>9</v>
      </c>
      <c r="AW75" s="179">
        <f>'2_Métricas'!AK52</f>
        <v>18</v>
      </c>
      <c r="AX75" s="179">
        <f>'2_Métricas'!AL52</f>
        <v>11</v>
      </c>
      <c r="AY75" s="179">
        <f>'2_Métricas'!AM52</f>
        <v>18</v>
      </c>
      <c r="AZ75" s="179">
        <f>'2_Métricas'!AN52</f>
        <v>10</v>
      </c>
      <c r="BA75" s="179">
        <f>'2_Métricas'!AO52</f>
        <v>5</v>
      </c>
      <c r="BB75" s="179">
        <f>'2_Métricas'!AP52</f>
        <v>3</v>
      </c>
      <c r="BC75" s="179">
        <f>'2_Métricas'!AQ52</f>
        <v>3</v>
      </c>
      <c r="BD75" s="179">
        <f>'2_Métricas'!AR52</f>
        <v>7</v>
      </c>
      <c r="BE75" s="179">
        <f>'2_Métricas'!AS52</f>
        <v>9</v>
      </c>
      <c r="BF75" s="179">
        <f>'2_Métricas'!AT52</f>
        <v>1</v>
      </c>
      <c r="BG75" s="179">
        <f>'2_Métricas'!AU52</f>
        <v>2</v>
      </c>
      <c r="BH75" s="179">
        <f>'2_Métricas'!AV52</f>
        <v>10</v>
      </c>
      <c r="BI75" s="179">
        <f>'2_Métricas'!AW52</f>
        <v>9</v>
      </c>
      <c r="BJ75" s="179">
        <f>'2_Métricas'!AX52</f>
        <v>11</v>
      </c>
      <c r="BK75" s="179">
        <f>'2_Métricas'!AY52</f>
        <v>0</v>
      </c>
      <c r="BL75" s="179">
        <f>'2_Métricas'!AZ52</f>
        <v>0</v>
      </c>
      <c r="BM75" s="179">
        <f>'2_Métricas'!BA52</f>
        <v>0</v>
      </c>
      <c r="BN75" s="179">
        <f>'2_Métricas'!BB52</f>
        <v>0</v>
      </c>
    </row>
    <row r="76" spans="1:66" ht="15" customHeight="1">
      <c r="A76" s="219"/>
      <c r="B76" s="171"/>
      <c r="C76" s="221"/>
      <c r="D76" s="128" t="s">
        <v>83</v>
      </c>
      <c r="E76" s="130"/>
      <c r="F76" s="131"/>
      <c r="G76" s="132"/>
      <c r="H76" s="94" t="s">
        <v>81</v>
      </c>
      <c r="I76" s="107">
        <v>10</v>
      </c>
      <c r="J76" s="178">
        <f t="shared" si="27"/>
        <v>10</v>
      </c>
      <c r="K76" s="97" t="s">
        <v>80</v>
      </c>
      <c r="L76" s="96">
        <f t="shared" si="28"/>
        <v>11</v>
      </c>
      <c r="M76" s="98" t="s">
        <v>79</v>
      </c>
      <c r="N76" s="108">
        <v>11</v>
      </c>
      <c r="O76" s="179">
        <f>'2_Métricas'!C147</f>
        <v>5</v>
      </c>
      <c r="P76" s="179">
        <f>'2_Métricas'!D147</f>
        <v>1</v>
      </c>
      <c r="Q76" s="179">
        <f>'2_Métricas'!E147</f>
        <v>3</v>
      </c>
      <c r="R76" s="179">
        <f>'2_Métricas'!F147</f>
        <v>6</v>
      </c>
      <c r="S76" s="179">
        <f>'2_Métricas'!G147</f>
        <v>4</v>
      </c>
      <c r="T76" s="179">
        <f>'2_Métricas'!H147</f>
        <v>6</v>
      </c>
      <c r="U76" s="179">
        <f>'2_Métricas'!I147</f>
        <v>7</v>
      </c>
      <c r="V76" s="179">
        <f>'2_Métricas'!J147</f>
        <v>8</v>
      </c>
      <c r="W76" s="179">
        <f>'2_Métricas'!K147</f>
        <v>7</v>
      </c>
      <c r="X76" s="179">
        <f>'2_Métricas'!L147</f>
        <v>8</v>
      </c>
      <c r="Y76" s="179">
        <f>'2_Métricas'!M147</f>
        <v>8</v>
      </c>
      <c r="Z76" s="179">
        <f>'2_Métricas'!N147</f>
        <v>7</v>
      </c>
      <c r="AA76" s="179">
        <f>'2_Métricas'!O147</f>
        <v>7</v>
      </c>
      <c r="AB76" s="179">
        <f>'2_Métricas'!P147</f>
        <v>5</v>
      </c>
      <c r="AC76" s="179">
        <f>'2_Métricas'!Q147</f>
        <v>3</v>
      </c>
      <c r="AD76" s="179">
        <f>'2_Métricas'!R147</f>
        <v>6</v>
      </c>
      <c r="AE76" s="179">
        <f>'2_Métricas'!S147</f>
        <v>3</v>
      </c>
      <c r="AF76" s="179">
        <f>'2_Métricas'!T147</f>
        <v>6</v>
      </c>
      <c r="AG76" s="179">
        <f>'2_Métricas'!U147</f>
        <v>5</v>
      </c>
      <c r="AH76" s="179">
        <f>'2_Métricas'!V147</f>
        <v>12</v>
      </c>
      <c r="AI76" s="179">
        <f>'2_Métricas'!W147</f>
        <v>7</v>
      </c>
      <c r="AJ76" s="179">
        <f>'2_Métricas'!X147</f>
        <v>5</v>
      </c>
      <c r="AK76" s="179">
        <f>'2_Métricas'!Y147</f>
        <v>6</v>
      </c>
      <c r="AL76" s="179">
        <f>'2_Métricas'!Z147</f>
        <v>3</v>
      </c>
      <c r="AM76" s="179">
        <f>'2_Métricas'!AA147</f>
        <v>34</v>
      </c>
      <c r="AN76" s="179">
        <f>'2_Métricas'!AB147</f>
        <v>29</v>
      </c>
      <c r="AO76" s="179">
        <f>'2_Métricas'!AC147</f>
        <v>29</v>
      </c>
      <c r="AP76" s="179">
        <f>'2_Métricas'!AD147</f>
        <v>10</v>
      </c>
      <c r="AQ76" s="179">
        <f>'2_Métricas'!AE147</f>
        <v>35</v>
      </c>
      <c r="AR76" s="179">
        <f>'2_Métricas'!AF147</f>
        <v>32</v>
      </c>
      <c r="AS76" s="179">
        <f>'2_Métricas'!AG147</f>
        <v>29</v>
      </c>
      <c r="AT76" s="179">
        <f>'2_Métricas'!AH147</f>
        <v>29</v>
      </c>
      <c r="AU76" s="179">
        <f>'2_Métricas'!AI147</f>
        <v>41</v>
      </c>
      <c r="AV76" s="179">
        <f>'2_Métricas'!AJ147</f>
        <v>17</v>
      </c>
      <c r="AW76" s="179">
        <f>'2_Métricas'!AK147</f>
        <v>29</v>
      </c>
      <c r="AX76" s="179">
        <f>'2_Métricas'!AL147</f>
        <v>22</v>
      </c>
      <c r="AY76" s="179">
        <f>'2_Métricas'!AM147</f>
        <v>42</v>
      </c>
      <c r="AZ76" s="179">
        <f>'2_Métricas'!AN147</f>
        <v>7</v>
      </c>
      <c r="BA76" s="179">
        <f>'2_Métricas'!AO147</f>
        <v>3</v>
      </c>
      <c r="BB76" s="179">
        <f>'2_Métricas'!AP147</f>
        <v>4</v>
      </c>
      <c r="BC76" s="179">
        <f>'2_Métricas'!AQ147</f>
        <v>8</v>
      </c>
      <c r="BD76" s="179">
        <f>'2_Métricas'!AR147</f>
        <v>9</v>
      </c>
      <c r="BE76" s="179">
        <f>'2_Métricas'!AS147</f>
        <v>6</v>
      </c>
      <c r="BF76" s="179">
        <f>'2_Métricas'!AT147</f>
        <v>1</v>
      </c>
      <c r="BG76" s="179">
        <f>'2_Métricas'!AU147</f>
        <v>4</v>
      </c>
      <c r="BH76" s="179">
        <f>'2_Métricas'!AV147</f>
        <v>18</v>
      </c>
      <c r="BI76" s="179">
        <f>'2_Métricas'!AW147</f>
        <v>4</v>
      </c>
      <c r="BJ76" s="179">
        <f>'2_Métricas'!AX147</f>
        <v>8</v>
      </c>
      <c r="BK76" s="179">
        <f>'2_Métricas'!AY147</f>
        <v>0</v>
      </c>
      <c r="BL76" s="179">
        <f>'2_Métricas'!AZ147</f>
        <v>0</v>
      </c>
      <c r="BM76" s="179">
        <f>'2_Métricas'!BA147</f>
        <v>0</v>
      </c>
      <c r="BN76" s="179">
        <f>'2_Métricas'!BB147</f>
        <v>0</v>
      </c>
    </row>
    <row r="77" spans="1:66" ht="15" customHeight="1">
      <c r="A77" s="219"/>
      <c r="B77" s="171"/>
      <c r="C77" s="221"/>
      <c r="D77" s="128" t="s">
        <v>84</v>
      </c>
      <c r="E77" s="130"/>
      <c r="F77" s="131"/>
      <c r="G77" s="132"/>
      <c r="H77" s="94" t="s">
        <v>81</v>
      </c>
      <c r="I77" s="107">
        <v>3</v>
      </c>
      <c r="J77" s="178">
        <f t="shared" si="27"/>
        <v>3</v>
      </c>
      <c r="K77" s="97" t="s">
        <v>80</v>
      </c>
      <c r="L77" s="96">
        <f t="shared" si="28"/>
        <v>3</v>
      </c>
      <c r="M77" s="98" t="s">
        <v>79</v>
      </c>
      <c r="N77" s="108">
        <v>3</v>
      </c>
      <c r="O77" s="179">
        <f>'2_Métricas'!C124</f>
        <v>10</v>
      </c>
      <c r="P77" s="179">
        <f>'2_Métricas'!D124</f>
        <v>11</v>
      </c>
      <c r="Q77" s="179">
        <f>'2_Métricas'!E124</f>
        <v>11</v>
      </c>
      <c r="R77" s="179">
        <f>'2_Métricas'!F124</f>
        <v>11</v>
      </c>
      <c r="S77" s="179">
        <f>'2_Métricas'!G124</f>
        <v>10</v>
      </c>
      <c r="T77" s="179">
        <f>'2_Métricas'!H124</f>
        <v>14</v>
      </c>
      <c r="U77" s="179">
        <f>'2_Métricas'!I124</f>
        <v>15</v>
      </c>
      <c r="V77" s="179">
        <f>'2_Métricas'!J124</f>
        <v>10</v>
      </c>
      <c r="W77" s="179">
        <f>'2_Métricas'!K124</f>
        <v>9</v>
      </c>
      <c r="X77" s="179">
        <f>'2_Métricas'!L124</f>
        <v>12</v>
      </c>
      <c r="Y77" s="179">
        <f>'2_Métricas'!M124</f>
        <v>13</v>
      </c>
      <c r="Z77" s="179">
        <f>'2_Métricas'!N124</f>
        <v>19</v>
      </c>
      <c r="AA77" s="179">
        <f>'2_Métricas'!O124</f>
        <v>12</v>
      </c>
      <c r="AB77" s="179">
        <f>'2_Métricas'!P124</f>
        <v>16</v>
      </c>
      <c r="AC77" s="179">
        <f>'2_Métricas'!Q124</f>
        <v>9</v>
      </c>
      <c r="AD77" s="179">
        <f>'2_Métricas'!R124</f>
        <v>10</v>
      </c>
      <c r="AE77" s="179">
        <f>'2_Métricas'!S124</f>
        <v>8</v>
      </c>
      <c r="AF77" s="179">
        <f>'2_Métricas'!T124</f>
        <v>14</v>
      </c>
      <c r="AG77" s="179">
        <f>'2_Métricas'!U124</f>
        <v>13</v>
      </c>
      <c r="AH77" s="179">
        <f>'2_Métricas'!V124</f>
        <v>7</v>
      </c>
      <c r="AI77" s="179">
        <f>'2_Métricas'!W124</f>
        <v>14</v>
      </c>
      <c r="AJ77" s="179">
        <f>'2_Métricas'!X124</f>
        <v>10</v>
      </c>
      <c r="AK77" s="179">
        <f>'2_Métricas'!Y124</f>
        <v>12</v>
      </c>
      <c r="AL77" s="179">
        <f>'2_Métricas'!Z124</f>
        <v>12</v>
      </c>
      <c r="AM77" s="179">
        <f>'2_Métricas'!AA124</f>
        <v>4</v>
      </c>
      <c r="AN77" s="179">
        <f>'2_Métricas'!AB124</f>
        <v>10</v>
      </c>
      <c r="AO77" s="179">
        <f>'2_Métricas'!AC124</f>
        <v>10</v>
      </c>
      <c r="AP77" s="179">
        <f>'2_Métricas'!AD124</f>
        <v>13</v>
      </c>
      <c r="AQ77" s="179">
        <f>'2_Métricas'!AE124</f>
        <v>9</v>
      </c>
      <c r="AR77" s="179">
        <f>'2_Métricas'!AF124</f>
        <v>0</v>
      </c>
      <c r="AS77" s="179">
        <f>'2_Métricas'!AG124</f>
        <v>8</v>
      </c>
      <c r="AT77" s="179">
        <f>'2_Métricas'!AH124</f>
        <v>9</v>
      </c>
      <c r="AU77" s="179">
        <f>'2_Métricas'!AI124</f>
        <v>17</v>
      </c>
      <c r="AV77" s="179">
        <f>'2_Métricas'!AJ124</f>
        <v>7</v>
      </c>
      <c r="AW77" s="179">
        <f>'2_Métricas'!AK124</f>
        <v>10</v>
      </c>
      <c r="AX77" s="179">
        <f>'2_Métricas'!AL124</f>
        <v>12</v>
      </c>
      <c r="AY77" s="179">
        <f>'2_Métricas'!AM124</f>
        <v>14</v>
      </c>
      <c r="AZ77" s="179">
        <f>'2_Métricas'!AN124</f>
        <v>15</v>
      </c>
      <c r="BA77" s="179">
        <f>'2_Métricas'!AO124</f>
        <v>6</v>
      </c>
      <c r="BB77" s="179">
        <f>'2_Métricas'!AP124</f>
        <v>9</v>
      </c>
      <c r="BC77" s="179">
        <f>'2_Métricas'!AQ124</f>
        <v>12</v>
      </c>
      <c r="BD77" s="179">
        <f>'2_Métricas'!AR124</f>
        <v>14</v>
      </c>
      <c r="BE77" s="179">
        <f>'2_Métricas'!AS124</f>
        <v>7</v>
      </c>
      <c r="BF77" s="179">
        <f>'2_Métricas'!AT124</f>
        <v>6</v>
      </c>
      <c r="BG77" s="179">
        <f>'2_Métricas'!AU124</f>
        <v>7</v>
      </c>
      <c r="BH77" s="179">
        <f>'2_Métricas'!AV124</f>
        <v>16</v>
      </c>
      <c r="BI77" s="179">
        <f>'2_Métricas'!AW124</f>
        <v>11</v>
      </c>
      <c r="BJ77" s="179">
        <f>'2_Métricas'!AX124</f>
        <v>4</v>
      </c>
      <c r="BK77" s="179">
        <f>'2_Métricas'!AY124</f>
        <v>0</v>
      </c>
      <c r="BL77" s="179">
        <f>'2_Métricas'!AZ124</f>
        <v>0</v>
      </c>
      <c r="BM77" s="179">
        <f>'2_Métricas'!BA124</f>
        <v>0</v>
      </c>
      <c r="BN77" s="179">
        <f>'2_Métricas'!BB124</f>
        <v>0</v>
      </c>
    </row>
    <row r="78" spans="1:66" ht="15" customHeight="1">
      <c r="A78" s="219"/>
      <c r="B78" s="171"/>
      <c r="C78" s="221"/>
      <c r="D78" s="128" t="s">
        <v>85</v>
      </c>
      <c r="E78" s="130"/>
      <c r="F78" s="131"/>
      <c r="G78" s="132"/>
      <c r="H78" s="94" t="s">
        <v>81</v>
      </c>
      <c r="I78" s="107">
        <v>5</v>
      </c>
      <c r="J78" s="178">
        <f t="shared" si="27"/>
        <v>5</v>
      </c>
      <c r="K78" s="97" t="s">
        <v>80</v>
      </c>
      <c r="L78" s="96">
        <f t="shared" si="28"/>
        <v>5</v>
      </c>
      <c r="M78" s="98" t="s">
        <v>79</v>
      </c>
      <c r="N78" s="108">
        <v>5</v>
      </c>
      <c r="O78" s="179">
        <f>'2_Métricas'!C173</f>
        <v>19</v>
      </c>
      <c r="P78" s="179">
        <f>'2_Métricas'!D173</f>
        <v>23</v>
      </c>
      <c r="Q78" s="179">
        <f>'2_Métricas'!E173</f>
        <v>16</v>
      </c>
      <c r="R78" s="179">
        <f>'2_Métricas'!F173</f>
        <v>11</v>
      </c>
      <c r="S78" s="179">
        <f>'2_Métricas'!G173</f>
        <v>13</v>
      </c>
      <c r="T78" s="179">
        <f>'2_Métricas'!H173</f>
        <v>19</v>
      </c>
      <c r="U78" s="179">
        <f>'2_Métricas'!I173</f>
        <v>20</v>
      </c>
      <c r="V78" s="179">
        <f>'2_Métricas'!J173</f>
        <v>12</v>
      </c>
      <c r="W78" s="179">
        <f>'2_Métricas'!K173</f>
        <v>20</v>
      </c>
      <c r="X78" s="179">
        <f>'2_Métricas'!L173</f>
        <v>33</v>
      </c>
      <c r="Y78" s="179">
        <f>'2_Métricas'!M173</f>
        <v>19</v>
      </c>
      <c r="Z78" s="179">
        <f>'2_Métricas'!N173</f>
        <v>20</v>
      </c>
      <c r="AA78" s="179">
        <f>'2_Métricas'!O173</f>
        <v>19</v>
      </c>
      <c r="AB78" s="179">
        <f>'2_Métricas'!P173</f>
        <v>21</v>
      </c>
      <c r="AC78" s="179">
        <f>'2_Métricas'!Q173</f>
        <v>19</v>
      </c>
      <c r="AD78" s="179">
        <f>'2_Métricas'!R173</f>
        <v>11</v>
      </c>
      <c r="AE78" s="179">
        <f>'2_Métricas'!S173</f>
        <v>11</v>
      </c>
      <c r="AF78" s="179">
        <f>'2_Métricas'!T173</f>
        <v>11</v>
      </c>
      <c r="AG78" s="179">
        <f>'2_Métricas'!U173</f>
        <v>12</v>
      </c>
      <c r="AH78" s="179">
        <f>'2_Métricas'!V173</f>
        <v>37</v>
      </c>
      <c r="AI78" s="179">
        <f>'2_Métricas'!W173</f>
        <v>9</v>
      </c>
      <c r="AJ78" s="179">
        <f>'2_Métricas'!X173</f>
        <v>17</v>
      </c>
      <c r="AK78" s="179">
        <f>'2_Métricas'!Y173</f>
        <v>12</v>
      </c>
      <c r="AL78" s="179">
        <f>'2_Métricas'!Z173</f>
        <v>13</v>
      </c>
      <c r="AM78" s="179">
        <f>'2_Métricas'!AA173</f>
        <v>11</v>
      </c>
      <c r="AN78" s="179">
        <f>'2_Métricas'!AB173</f>
        <v>26</v>
      </c>
      <c r="AO78" s="179">
        <f>'2_Métricas'!AC173</f>
        <v>12</v>
      </c>
      <c r="AP78" s="179">
        <f>'2_Métricas'!AD173</f>
        <v>11</v>
      </c>
      <c r="AQ78" s="179">
        <f>'2_Métricas'!AE173</f>
        <v>24</v>
      </c>
      <c r="AR78" s="179">
        <f>'2_Métricas'!AF173</f>
        <v>22</v>
      </c>
      <c r="AS78" s="179">
        <f>'2_Métricas'!AG173</f>
        <v>20</v>
      </c>
      <c r="AT78" s="179">
        <f>'2_Métricas'!AH173</f>
        <v>8</v>
      </c>
      <c r="AU78" s="179">
        <f>'2_Métricas'!AI173</f>
        <v>25</v>
      </c>
      <c r="AV78" s="179">
        <f>'2_Métricas'!AJ173</f>
        <v>19</v>
      </c>
      <c r="AW78" s="179">
        <f>'2_Métricas'!AK173</f>
        <v>26</v>
      </c>
      <c r="AX78" s="179">
        <f>'2_Métricas'!AL173</f>
        <v>19</v>
      </c>
      <c r="AY78" s="179">
        <f>'2_Métricas'!AM173</f>
        <v>17</v>
      </c>
      <c r="AZ78" s="179">
        <f>'2_Métricas'!AN173</f>
        <v>38</v>
      </c>
      <c r="BA78" s="179">
        <f>'2_Métricas'!AO173</f>
        <v>27</v>
      </c>
      <c r="BB78" s="179">
        <f>'2_Métricas'!AP173</f>
        <v>15</v>
      </c>
      <c r="BC78" s="179">
        <f>'2_Métricas'!AQ173</f>
        <v>23</v>
      </c>
      <c r="BD78" s="179">
        <f>'2_Métricas'!AR173</f>
        <v>25</v>
      </c>
      <c r="BE78" s="179">
        <f>'2_Métricas'!AS173</f>
        <v>19</v>
      </c>
      <c r="BF78" s="179">
        <f>'2_Métricas'!AT173</f>
        <v>7</v>
      </c>
      <c r="BG78" s="179">
        <f>'2_Métricas'!AU173</f>
        <v>24</v>
      </c>
      <c r="BH78" s="179">
        <f>'2_Métricas'!AV173</f>
        <v>19</v>
      </c>
      <c r="BI78" s="179">
        <f>'2_Métricas'!AW173</f>
        <v>16</v>
      </c>
      <c r="BJ78" s="179">
        <f>'2_Métricas'!AX173</f>
        <v>12</v>
      </c>
      <c r="BK78" s="179">
        <f>'2_Métricas'!AY173</f>
        <v>0</v>
      </c>
      <c r="BL78" s="179">
        <f>'2_Métricas'!AZ173</f>
        <v>0</v>
      </c>
      <c r="BM78" s="179">
        <f>'2_Métricas'!BA173</f>
        <v>0</v>
      </c>
      <c r="BN78" s="179">
        <f>'2_Métricas'!BB173</f>
        <v>0</v>
      </c>
    </row>
    <row r="79" spans="1:66" ht="15" hidden="1" customHeight="1">
      <c r="A79" s="219"/>
      <c r="B79" s="171"/>
      <c r="C79" s="221"/>
      <c r="D79" s="128" t="s">
        <v>86</v>
      </c>
      <c r="E79" s="130"/>
      <c r="F79" s="131"/>
      <c r="G79" s="132"/>
      <c r="H79" s="94" t="s">
        <v>81</v>
      </c>
      <c r="I79" s="107"/>
      <c r="J79" s="178">
        <f t="shared" si="27"/>
        <v>0</v>
      </c>
      <c r="K79" s="97" t="s">
        <v>80</v>
      </c>
      <c r="L79" s="96">
        <f t="shared" si="28"/>
        <v>0</v>
      </c>
      <c r="M79" s="98" t="s">
        <v>79</v>
      </c>
      <c r="N79" s="108"/>
      <c r="O79" s="100">
        <f>'2_Métricas'!C100</f>
        <v>0</v>
      </c>
      <c r="P79" s="100">
        <f>'2_Métricas'!D100</f>
        <v>2</v>
      </c>
      <c r="Q79" s="100">
        <f>'2_Métricas'!E100</f>
        <v>0</v>
      </c>
      <c r="R79" s="100">
        <f>'2_Métricas'!F100</f>
        <v>2</v>
      </c>
      <c r="S79" s="100">
        <f>'2_Métricas'!G100</f>
        <v>1</v>
      </c>
      <c r="T79" s="100">
        <f>'2_Métricas'!H100</f>
        <v>1</v>
      </c>
      <c r="U79" s="100">
        <f>'2_Métricas'!I100</f>
        <v>0</v>
      </c>
      <c r="V79" s="100">
        <f>'2_Métricas'!J100</f>
        <v>0</v>
      </c>
      <c r="W79" s="100">
        <f>'2_Métricas'!K100</f>
        <v>0</v>
      </c>
      <c r="X79" s="100">
        <f>'2_Métricas'!L100</f>
        <v>0</v>
      </c>
      <c r="Y79" s="100">
        <f>'2_Métricas'!M100</f>
        <v>1</v>
      </c>
      <c r="Z79" s="100">
        <f>'2_Métricas'!N100</f>
        <v>1</v>
      </c>
      <c r="AA79" s="100">
        <f>'2_Métricas'!O100</f>
        <v>0</v>
      </c>
      <c r="AB79" s="100">
        <f>'2_Métricas'!P100</f>
        <v>0</v>
      </c>
      <c r="AC79" s="100">
        <f>'2_Métricas'!Q100</f>
        <v>0</v>
      </c>
      <c r="AD79" s="100">
        <f>'2_Métricas'!R100</f>
        <v>0</v>
      </c>
      <c r="AE79" s="100">
        <f>'2_Métricas'!S100</f>
        <v>0</v>
      </c>
      <c r="AF79" s="100">
        <f>'2_Métricas'!T100</f>
        <v>1</v>
      </c>
      <c r="AG79" s="100">
        <f>'2_Métricas'!U100</f>
        <v>0</v>
      </c>
      <c r="AH79" s="100">
        <f>'2_Métricas'!V100</f>
        <v>0</v>
      </c>
      <c r="AI79" s="100">
        <f>'2_Métricas'!W100</f>
        <v>0</v>
      </c>
      <c r="AJ79" s="100">
        <f>'2_Métricas'!X100</f>
        <v>3</v>
      </c>
      <c r="AK79" s="100">
        <f>'2_Métricas'!Y100</f>
        <v>2</v>
      </c>
      <c r="AL79" s="100">
        <f>'2_Métricas'!Z100</f>
        <v>1</v>
      </c>
      <c r="AM79" s="100">
        <f>'2_Métricas'!AA100</f>
        <v>0</v>
      </c>
      <c r="AN79" s="100">
        <f>'2_Métricas'!AB100</f>
        <v>0</v>
      </c>
      <c r="AO79" s="100">
        <f>'2_Métricas'!AC100</f>
        <v>0</v>
      </c>
      <c r="AP79" s="100">
        <f>'2_Métricas'!AD100</f>
        <v>0</v>
      </c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0"/>
      <c r="BG79" s="100"/>
      <c r="BH79" s="100"/>
      <c r="BI79" s="100"/>
      <c r="BJ79" s="100"/>
      <c r="BK79" s="100"/>
      <c r="BL79" s="100"/>
      <c r="BM79" s="100"/>
      <c r="BN79" s="100"/>
    </row>
    <row r="80" spans="1:66" ht="15" customHeight="1">
      <c r="A80" s="219"/>
      <c r="B80" s="171"/>
      <c r="C80" s="221"/>
      <c r="D80" s="128" t="s">
        <v>87</v>
      </c>
      <c r="E80" s="130"/>
      <c r="F80" s="131"/>
      <c r="G80" s="132"/>
      <c r="H80" s="94" t="s">
        <v>81</v>
      </c>
      <c r="I80" s="107">
        <v>2</v>
      </c>
      <c r="J80" s="178">
        <f t="shared" si="27"/>
        <v>2</v>
      </c>
      <c r="K80" s="97" t="s">
        <v>80</v>
      </c>
      <c r="L80" s="96">
        <f t="shared" si="28"/>
        <v>2</v>
      </c>
      <c r="M80" s="98" t="s">
        <v>79</v>
      </c>
      <c r="N80" s="108">
        <v>2</v>
      </c>
      <c r="O80" s="179">
        <f>'2_Métricas'!C76</f>
        <v>5</v>
      </c>
      <c r="P80" s="179">
        <f>'2_Métricas'!D76</f>
        <v>8</v>
      </c>
      <c r="Q80" s="179">
        <f>'2_Métricas'!E76</f>
        <v>6</v>
      </c>
      <c r="R80" s="179">
        <f>'2_Métricas'!F76</f>
        <v>7</v>
      </c>
      <c r="S80" s="179">
        <f>'2_Métricas'!G76</f>
        <v>4</v>
      </c>
      <c r="T80" s="179">
        <f>'2_Métricas'!H76</f>
        <v>4</v>
      </c>
      <c r="U80" s="179">
        <f>'2_Métricas'!I76</f>
        <v>7</v>
      </c>
      <c r="V80" s="179">
        <f>'2_Métricas'!J76</f>
        <v>3</v>
      </c>
      <c r="W80" s="179">
        <f>'2_Métricas'!K76</f>
        <v>5</v>
      </c>
      <c r="X80" s="179">
        <f>'2_Métricas'!L76</f>
        <v>2</v>
      </c>
      <c r="Y80" s="179">
        <f>'2_Métricas'!M76</f>
        <v>2</v>
      </c>
      <c r="Z80" s="179">
        <f>'2_Métricas'!N76</f>
        <v>14</v>
      </c>
      <c r="AA80" s="179">
        <f>'2_Métricas'!O76</f>
        <v>11</v>
      </c>
      <c r="AB80" s="179">
        <f>'2_Métricas'!P76</f>
        <v>10</v>
      </c>
      <c r="AC80" s="179">
        <f>'2_Métricas'!Q76</f>
        <v>4</v>
      </c>
      <c r="AD80" s="179">
        <f>'2_Métricas'!R76</f>
        <v>5</v>
      </c>
      <c r="AE80" s="179">
        <f>'2_Métricas'!S76</f>
        <v>3</v>
      </c>
      <c r="AF80" s="179">
        <f>'2_Métricas'!T76</f>
        <v>1</v>
      </c>
      <c r="AG80" s="179">
        <f>'2_Métricas'!U76</f>
        <v>1</v>
      </c>
      <c r="AH80" s="179">
        <f>'2_Métricas'!V76</f>
        <v>4</v>
      </c>
      <c r="AI80" s="179">
        <f>'2_Métricas'!W76</f>
        <v>2</v>
      </c>
      <c r="AJ80" s="179">
        <f>'2_Métricas'!X76</f>
        <v>14</v>
      </c>
      <c r="AK80" s="179">
        <f>'2_Métricas'!Y76</f>
        <v>5</v>
      </c>
      <c r="AL80" s="179">
        <f>'2_Métricas'!Z76</f>
        <v>8</v>
      </c>
      <c r="AM80" s="179">
        <f>'2_Métricas'!AA76</f>
        <v>5</v>
      </c>
      <c r="AN80" s="179">
        <f>'2_Métricas'!AB76</f>
        <v>13</v>
      </c>
      <c r="AO80" s="179">
        <f>'2_Métricas'!AC76</f>
        <v>8</v>
      </c>
      <c r="AP80" s="179">
        <f>'2_Métricas'!AD76</f>
        <v>2</v>
      </c>
      <c r="AQ80" s="179">
        <f>'2_Métricas'!AE76</f>
        <v>3</v>
      </c>
      <c r="AR80" s="179">
        <f>'2_Métricas'!AF76</f>
        <v>17</v>
      </c>
      <c r="AS80" s="179">
        <f>'2_Métricas'!AG76</f>
        <v>33</v>
      </c>
      <c r="AT80" s="179">
        <f>'2_Métricas'!AH76</f>
        <v>12</v>
      </c>
      <c r="AU80" s="179">
        <f>'2_Métricas'!AI76</f>
        <v>11</v>
      </c>
      <c r="AV80" s="179">
        <f>'2_Métricas'!AJ76</f>
        <v>2</v>
      </c>
      <c r="AW80" s="179">
        <f>'2_Métricas'!AK76</f>
        <v>22</v>
      </c>
      <c r="AX80" s="179">
        <f>'2_Métricas'!AL76</f>
        <v>5</v>
      </c>
      <c r="AY80" s="179">
        <f>'2_Métricas'!AM76</f>
        <v>8</v>
      </c>
      <c r="AZ80" s="179">
        <f>'2_Métricas'!AN76</f>
        <v>5</v>
      </c>
      <c r="BA80" s="179">
        <f>'2_Métricas'!AO76</f>
        <v>7</v>
      </c>
      <c r="BB80" s="179">
        <f>'2_Métricas'!AP76</f>
        <v>2</v>
      </c>
      <c r="BC80" s="179">
        <f>'2_Métricas'!AQ76</f>
        <v>2</v>
      </c>
      <c r="BD80" s="179">
        <f>'2_Métricas'!AR76</f>
        <v>1</v>
      </c>
      <c r="BE80" s="179">
        <f>'2_Métricas'!AS76</f>
        <v>3</v>
      </c>
      <c r="BF80" s="179">
        <f>'2_Métricas'!AT76</f>
        <v>8</v>
      </c>
      <c r="BG80" s="179">
        <f>'2_Métricas'!AU76</f>
        <v>4</v>
      </c>
      <c r="BH80" s="179">
        <f>'2_Métricas'!AV76</f>
        <v>3</v>
      </c>
      <c r="BI80" s="179">
        <f>'2_Métricas'!AW76</f>
        <v>3</v>
      </c>
      <c r="BJ80" s="179">
        <f>'2_Métricas'!AX76</f>
        <v>1</v>
      </c>
      <c r="BK80" s="179">
        <f>'2_Métricas'!AY76</f>
        <v>0</v>
      </c>
      <c r="BL80" s="179">
        <f>'2_Métricas'!AZ76</f>
        <v>0</v>
      </c>
      <c r="BM80" s="179">
        <f>'2_Métricas'!BA76</f>
        <v>0</v>
      </c>
      <c r="BN80" s="179">
        <f>'2_Métricas'!BB76</f>
        <v>0</v>
      </c>
    </row>
    <row r="81" spans="1:66" ht="37.5" customHeight="1">
      <c r="A81" s="219"/>
      <c r="B81" s="154">
        <v>15</v>
      </c>
      <c r="C81" s="170" t="s">
        <v>124</v>
      </c>
      <c r="D81" s="170" t="s">
        <v>125</v>
      </c>
      <c r="E81" s="157" t="s">
        <v>76</v>
      </c>
      <c r="F81" s="158" t="s">
        <v>77</v>
      </c>
      <c r="G81" s="159" t="s">
        <v>116</v>
      </c>
      <c r="H81" s="94" t="s">
        <v>81</v>
      </c>
      <c r="I81" s="133">
        <v>0.95</v>
      </c>
      <c r="J81" s="174">
        <f t="shared" si="27"/>
        <v>0.95</v>
      </c>
      <c r="K81" s="97" t="s">
        <v>80</v>
      </c>
      <c r="L81" s="135">
        <f t="shared" si="28"/>
        <v>1</v>
      </c>
      <c r="M81" s="98" t="s">
        <v>79</v>
      </c>
      <c r="N81" s="160">
        <v>1</v>
      </c>
      <c r="O81" s="137">
        <f t="shared" ref="O81:AT81" si="31">O82</f>
        <v>1.2797619047619047</v>
      </c>
      <c r="P81" s="137">
        <f t="shared" si="31"/>
        <v>1.53125</v>
      </c>
      <c r="Q81" s="137">
        <f t="shared" si="31"/>
        <v>1.28125</v>
      </c>
      <c r="R81" s="137">
        <f t="shared" si="31"/>
        <v>1.71875</v>
      </c>
      <c r="S81" s="137">
        <f t="shared" si="31"/>
        <v>1.2499999999999998</v>
      </c>
      <c r="T81" s="137">
        <f t="shared" si="31"/>
        <v>1.53125</v>
      </c>
      <c r="U81" s="137">
        <f t="shared" si="31"/>
        <v>1.6032608695652173</v>
      </c>
      <c r="V81" s="137">
        <f t="shared" si="31"/>
        <v>1.5416666666666667</v>
      </c>
      <c r="W81" s="137">
        <f t="shared" si="31"/>
        <v>1.4204545454545454</v>
      </c>
      <c r="X81" s="137">
        <f t="shared" si="31"/>
        <v>1.6477272727272725</v>
      </c>
      <c r="Y81" s="137">
        <f t="shared" si="31"/>
        <v>2.2596153846153846</v>
      </c>
      <c r="Z81" s="137">
        <f t="shared" si="31"/>
        <v>2.0238095238095237</v>
      </c>
      <c r="AA81" s="137">
        <f t="shared" si="31"/>
        <v>1.8125</v>
      </c>
      <c r="AB81" s="137">
        <f t="shared" si="31"/>
        <v>1.8421052631578947</v>
      </c>
      <c r="AC81" s="137">
        <f t="shared" si="31"/>
        <v>1.2215909090909089</v>
      </c>
      <c r="AD81" s="137">
        <f t="shared" si="31"/>
        <v>1.625</v>
      </c>
      <c r="AE81" s="137">
        <f t="shared" si="31"/>
        <v>1.1111111111111112</v>
      </c>
      <c r="AF81" s="137">
        <f t="shared" si="31"/>
        <v>1.3125</v>
      </c>
      <c r="AG81" s="137">
        <f t="shared" si="31"/>
        <v>1.213235294117647</v>
      </c>
      <c r="AH81" s="137">
        <f t="shared" si="31"/>
        <v>2.15625</v>
      </c>
      <c r="AI81" s="137">
        <f t="shared" si="31"/>
        <v>1.0714285714285714</v>
      </c>
      <c r="AJ81" s="137">
        <f t="shared" si="31"/>
        <v>1.607142857142857</v>
      </c>
      <c r="AK81" s="137">
        <f t="shared" si="31"/>
        <v>1.2797619047619047</v>
      </c>
      <c r="AL81" s="137">
        <f t="shared" si="31"/>
        <v>1.3095238095238095</v>
      </c>
      <c r="AM81" s="137">
        <f t="shared" si="31"/>
        <v>1.90625</v>
      </c>
      <c r="AN81" s="137">
        <f t="shared" si="31"/>
        <v>2.3579545454545454</v>
      </c>
      <c r="AO81" s="137">
        <f t="shared" si="31"/>
        <v>1.9318181818181817</v>
      </c>
      <c r="AP81" s="137">
        <f t="shared" si="31"/>
        <v>1.7083333333333333</v>
      </c>
      <c r="AQ81" s="137">
        <f t="shared" si="31"/>
        <v>2.5328947368421049</v>
      </c>
      <c r="AR81" s="137">
        <f t="shared" si="31"/>
        <v>2.8472222222222223</v>
      </c>
      <c r="AS81" s="137">
        <f t="shared" si="31"/>
        <v>2.8869047619047619</v>
      </c>
      <c r="AT81" s="137">
        <f t="shared" si="31"/>
        <v>2.421875</v>
      </c>
      <c r="AU81" s="137">
        <f t="shared" ref="AU81:BN81" si="32">AU82</f>
        <v>2.7840909090909087</v>
      </c>
      <c r="AV81" s="137">
        <f t="shared" si="32"/>
        <v>1.6875</v>
      </c>
      <c r="AW81" s="137">
        <f t="shared" si="32"/>
        <v>2.9829545454545454</v>
      </c>
      <c r="AX81" s="137">
        <f t="shared" si="32"/>
        <v>2.15625</v>
      </c>
      <c r="AY81" s="137">
        <f t="shared" si="32"/>
        <v>2.9464285714285712</v>
      </c>
      <c r="AZ81" s="137">
        <f t="shared" si="32"/>
        <v>2.0380434782608692</v>
      </c>
      <c r="BA81" s="137">
        <f t="shared" si="32"/>
        <v>1.4285714285714286</v>
      </c>
      <c r="BB81" s="137">
        <f t="shared" si="32"/>
        <v>1.375</v>
      </c>
      <c r="BC81" s="137">
        <f t="shared" si="32"/>
        <v>1.5</v>
      </c>
      <c r="BD81" s="137">
        <f t="shared" si="32"/>
        <v>1.8421052631578947</v>
      </c>
      <c r="BE81" s="137">
        <f t="shared" si="32"/>
        <v>1.8333333333333333</v>
      </c>
      <c r="BF81" s="137">
        <f t="shared" si="32"/>
        <v>1.0267857142857142</v>
      </c>
      <c r="BG81" s="137">
        <f t="shared" si="32"/>
        <v>1.2202380952380951</v>
      </c>
      <c r="BH81" s="137">
        <f t="shared" si="32"/>
        <v>1.8749999999999998</v>
      </c>
      <c r="BI81" s="137">
        <f t="shared" si="32"/>
        <v>1.2215909090909089</v>
      </c>
      <c r="BJ81" s="137">
        <f t="shared" si="32"/>
        <v>1.125</v>
      </c>
      <c r="BK81" s="137">
        <f t="shared" si="32"/>
        <v>0</v>
      </c>
      <c r="BL81" s="137">
        <f t="shared" si="32"/>
        <v>0</v>
      </c>
      <c r="BM81" s="137">
        <f t="shared" si="32"/>
        <v>0</v>
      </c>
      <c r="BN81" s="137">
        <f t="shared" si="32"/>
        <v>0</v>
      </c>
    </row>
    <row r="82" spans="1:66" ht="15" customHeight="1">
      <c r="A82" s="219"/>
      <c r="B82" s="128"/>
      <c r="C82" s="128" t="s">
        <v>9</v>
      </c>
      <c r="D82" s="128"/>
      <c r="E82" s="175"/>
      <c r="F82" s="176"/>
      <c r="G82" s="177"/>
      <c r="H82" s="94" t="s">
        <v>81</v>
      </c>
      <c r="I82" s="133">
        <v>0.95</v>
      </c>
      <c r="J82" s="174">
        <f t="shared" si="27"/>
        <v>0.95</v>
      </c>
      <c r="K82" s="97" t="s">
        <v>80</v>
      </c>
      <c r="L82" s="135">
        <f t="shared" si="28"/>
        <v>1</v>
      </c>
      <c r="M82" s="98" t="s">
        <v>79</v>
      </c>
      <c r="N82" s="160">
        <v>1</v>
      </c>
      <c r="O82" s="137">
        <f>IF('2_Métricas'!C29=0,0,'2_Métricas'!C26/'2_Métricas'!C29)</f>
        <v>1.2797619047619047</v>
      </c>
      <c r="P82" s="137">
        <f>IF('2_Métricas'!D29=0,0,'2_Métricas'!D26/'2_Métricas'!D29)</f>
        <v>1.53125</v>
      </c>
      <c r="Q82" s="137">
        <f>IF('2_Métricas'!E29=0,0,'2_Métricas'!E26/'2_Métricas'!E29)</f>
        <v>1.28125</v>
      </c>
      <c r="R82" s="137">
        <f>IF('2_Métricas'!F29=0,0,'2_Métricas'!F26/'2_Métricas'!F29)</f>
        <v>1.71875</v>
      </c>
      <c r="S82" s="137">
        <f>IF('2_Métricas'!G29=0,0,'2_Métricas'!G26/'2_Métricas'!G29)</f>
        <v>1.2499999999999998</v>
      </c>
      <c r="T82" s="137">
        <f>IF('2_Métricas'!H29=0,0,'2_Métricas'!H26/'2_Métricas'!H29)</f>
        <v>1.53125</v>
      </c>
      <c r="U82" s="137">
        <f>IF('2_Métricas'!I29=0,0,'2_Métricas'!I26/'2_Métricas'!I29)</f>
        <v>1.6032608695652173</v>
      </c>
      <c r="V82" s="137">
        <f>IF('2_Métricas'!J29=0,0,'2_Métricas'!J26/'2_Métricas'!J29)</f>
        <v>1.5416666666666667</v>
      </c>
      <c r="W82" s="137">
        <f>IF('2_Métricas'!K29=0,0,'2_Métricas'!K26/'2_Métricas'!K29)</f>
        <v>1.4204545454545454</v>
      </c>
      <c r="X82" s="137">
        <f>IF('2_Métricas'!L29=0,0,'2_Métricas'!L26/'2_Métricas'!L29)</f>
        <v>1.6477272727272725</v>
      </c>
      <c r="Y82" s="137">
        <f>IF('2_Métricas'!M29=0,0,'2_Métricas'!M26/'2_Métricas'!M29)</f>
        <v>2.2596153846153846</v>
      </c>
      <c r="Z82" s="137">
        <f>IF('2_Métricas'!N29=0,0,'2_Métricas'!N26/'2_Métricas'!N29)</f>
        <v>2.0238095238095237</v>
      </c>
      <c r="AA82" s="137">
        <f>IF('2_Métricas'!O29=0,0,'2_Métricas'!O26/'2_Métricas'!O29)</f>
        <v>1.8125</v>
      </c>
      <c r="AB82" s="137">
        <f>IF('2_Métricas'!P29=0,0,'2_Métricas'!P26/'2_Métricas'!P29)</f>
        <v>1.8421052631578947</v>
      </c>
      <c r="AC82" s="137">
        <f>IF('2_Métricas'!Q29=0,0,'2_Métricas'!Q26/'2_Métricas'!Q29)</f>
        <v>1.2215909090909089</v>
      </c>
      <c r="AD82" s="137">
        <f>IF('2_Métricas'!R29=0,0,'2_Métricas'!R26/'2_Métricas'!R29)</f>
        <v>1.625</v>
      </c>
      <c r="AE82" s="137">
        <f>IF('2_Métricas'!S29=0,0,'2_Métricas'!S26/'2_Métricas'!S29)</f>
        <v>1.1111111111111112</v>
      </c>
      <c r="AF82" s="137">
        <f>IF('2_Métricas'!T29=0,0,'2_Métricas'!T26/'2_Métricas'!T29)</f>
        <v>1.3125</v>
      </c>
      <c r="AG82" s="137">
        <f>IF('2_Métricas'!U29=0,0,'2_Métricas'!U26/'2_Métricas'!U29)</f>
        <v>1.213235294117647</v>
      </c>
      <c r="AH82" s="137">
        <f>IF('2_Métricas'!V29=0,0,'2_Métricas'!V26/'2_Métricas'!V29)</f>
        <v>2.15625</v>
      </c>
      <c r="AI82" s="137">
        <f>IF('2_Métricas'!W29=0,0,'2_Métricas'!W26/'2_Métricas'!W29)</f>
        <v>1.0714285714285714</v>
      </c>
      <c r="AJ82" s="137">
        <f>IF('2_Métricas'!X29=0,0,'2_Métricas'!X26/'2_Métricas'!X29)</f>
        <v>1.607142857142857</v>
      </c>
      <c r="AK82" s="137">
        <f>IF('2_Métricas'!Y29=0,0,'2_Métricas'!Y26/'2_Métricas'!Y29)</f>
        <v>1.2797619047619047</v>
      </c>
      <c r="AL82" s="137">
        <f>IF('2_Métricas'!Z29=0,0,'2_Métricas'!Z26/'2_Métricas'!Z29)</f>
        <v>1.3095238095238095</v>
      </c>
      <c r="AM82" s="137">
        <f>IF('2_Métricas'!AA29=0,0,'2_Métricas'!AA26/'2_Métricas'!AA29)</f>
        <v>1.90625</v>
      </c>
      <c r="AN82" s="137">
        <f>IF('2_Métricas'!AB29=0,0,'2_Métricas'!AB26/'2_Métricas'!AB29)</f>
        <v>2.3579545454545454</v>
      </c>
      <c r="AO82" s="137">
        <f>IF('2_Métricas'!AC29=0,0,'2_Métricas'!AC26/'2_Métricas'!AC29)</f>
        <v>1.9318181818181817</v>
      </c>
      <c r="AP82" s="137">
        <f>IF('2_Métricas'!AD29=0,0,'2_Métricas'!AD26/'2_Métricas'!AD29)</f>
        <v>1.7083333333333333</v>
      </c>
      <c r="AQ82" s="137">
        <f>IF('2_Métricas'!AE29=0,0,'2_Métricas'!AE26/'2_Métricas'!AE29)</f>
        <v>2.5328947368421049</v>
      </c>
      <c r="AR82" s="137">
        <f>IF('2_Métricas'!AF29=0,0,'2_Métricas'!AF26/'2_Métricas'!AF29)</f>
        <v>2.8472222222222223</v>
      </c>
      <c r="AS82" s="137">
        <f>IF('2_Métricas'!AG29=0,0,'2_Métricas'!AG26/'2_Métricas'!AG29)</f>
        <v>2.8869047619047619</v>
      </c>
      <c r="AT82" s="137">
        <f>IF('2_Métricas'!AH29=0,0,'2_Métricas'!AH26/'2_Métricas'!AH29)</f>
        <v>2.421875</v>
      </c>
      <c r="AU82" s="137">
        <f>IF('2_Métricas'!AI29=0,0,'2_Métricas'!AI26/'2_Métricas'!AI29)</f>
        <v>2.7840909090909087</v>
      </c>
      <c r="AV82" s="137">
        <f>IF('2_Métricas'!AJ29=0,0,'2_Métricas'!AJ26/'2_Métricas'!AJ29)</f>
        <v>1.6875</v>
      </c>
      <c r="AW82" s="137">
        <f>IF('2_Métricas'!AK29=0,0,'2_Métricas'!AK26/'2_Métricas'!AK29)</f>
        <v>2.9829545454545454</v>
      </c>
      <c r="AX82" s="137">
        <f>IF('2_Métricas'!AL29=0,0,'2_Métricas'!AL26/'2_Métricas'!AL29)</f>
        <v>2.15625</v>
      </c>
      <c r="AY82" s="137">
        <f>IF('2_Métricas'!AM29=0,0,'2_Métricas'!AM26/'2_Métricas'!AM29)</f>
        <v>2.9464285714285712</v>
      </c>
      <c r="AZ82" s="137">
        <f>IF('2_Métricas'!AN29=0,0,'2_Métricas'!AN26/'2_Métricas'!AN29)</f>
        <v>2.0380434782608692</v>
      </c>
      <c r="BA82" s="137">
        <f>IF('2_Métricas'!AO29=0,0,'2_Métricas'!AO26/'2_Métricas'!AO29)</f>
        <v>1.4285714285714286</v>
      </c>
      <c r="BB82" s="137">
        <f>IF('2_Métricas'!AP29=0,0,'2_Métricas'!AP26/'2_Métricas'!AP29)</f>
        <v>1.375</v>
      </c>
      <c r="BC82" s="137">
        <f>IF('2_Métricas'!AQ29=0,0,'2_Métricas'!AQ26/'2_Métricas'!AQ29)</f>
        <v>1.5</v>
      </c>
      <c r="BD82" s="137">
        <f>IF('2_Métricas'!AR29=0,0,'2_Métricas'!AR26/'2_Métricas'!AR29)</f>
        <v>1.8421052631578947</v>
      </c>
      <c r="BE82" s="137">
        <f>IF('2_Métricas'!AS29=0,0,'2_Métricas'!AS26/'2_Métricas'!AS29)</f>
        <v>1.8333333333333333</v>
      </c>
      <c r="BF82" s="137">
        <f>IF('2_Métricas'!AT29=0,0,'2_Métricas'!AT26/'2_Métricas'!AT29)</f>
        <v>1.0267857142857142</v>
      </c>
      <c r="BG82" s="137">
        <f>IF('2_Métricas'!AU29=0,0,'2_Métricas'!AU26/'2_Métricas'!AU29)</f>
        <v>1.2202380952380951</v>
      </c>
      <c r="BH82" s="137">
        <f>IF('2_Métricas'!AV29=0,0,'2_Métricas'!AV26/'2_Métricas'!AV29)</f>
        <v>1.8749999999999998</v>
      </c>
      <c r="BI82" s="137">
        <f>IF('2_Métricas'!AW29=0,0,'2_Métricas'!AW26/'2_Métricas'!AW29)</f>
        <v>1.2215909090909089</v>
      </c>
      <c r="BJ82" s="137">
        <f>IF('2_Métricas'!AX29=0,0,'2_Métricas'!AX26/'2_Métricas'!AX29)</f>
        <v>1.125</v>
      </c>
      <c r="BK82" s="137">
        <f>IF('2_Métricas'!AY29=0,0,'2_Métricas'!AY26/'2_Métricas'!AY29)</f>
        <v>0</v>
      </c>
      <c r="BL82" s="137">
        <f>IF('2_Métricas'!AZ29=0,0,'2_Métricas'!AZ26/'2_Métricas'!AZ29)</f>
        <v>0</v>
      </c>
      <c r="BM82" s="137">
        <f>IF('2_Métricas'!BA29=0,0,'2_Métricas'!BA26/'2_Métricas'!BA29)</f>
        <v>0</v>
      </c>
      <c r="BN82" s="137">
        <f>IF('2_Métricas'!BB29=0,0,'2_Métricas'!BB26/'2_Métricas'!BB29)</f>
        <v>0</v>
      </c>
    </row>
    <row r="83" spans="1:66" ht="14.45" customHeight="1">
      <c r="A83" s="180"/>
      <c r="B83" s="180"/>
      <c r="C83" s="180"/>
      <c r="D83" s="181"/>
      <c r="E83" s="180"/>
      <c r="F83" s="180"/>
      <c r="G83" s="180"/>
      <c r="H83" s="182"/>
      <c r="I83" s="182"/>
      <c r="J83" s="183"/>
      <c r="K83" s="182"/>
      <c r="L83" s="183"/>
      <c r="M83" s="182"/>
      <c r="N83" s="182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  <c r="AS83" s="180"/>
      <c r="AT83" s="180"/>
      <c r="AU83" s="180"/>
      <c r="AV83" s="180"/>
      <c r="AW83" s="180"/>
      <c r="AX83" s="180"/>
      <c r="AY83" s="180"/>
      <c r="AZ83" s="180"/>
      <c r="BA83" s="180"/>
      <c r="BB83" s="180"/>
      <c r="BC83" s="180"/>
      <c r="BD83" s="180"/>
      <c r="BE83" s="180"/>
      <c r="BF83" s="180"/>
      <c r="BG83" s="180"/>
      <c r="BH83" s="180"/>
      <c r="BI83" s="180"/>
      <c r="BJ83" s="180"/>
      <c r="BK83" s="180"/>
      <c r="BL83" s="180"/>
      <c r="BM83" s="180"/>
      <c r="BN83" s="180"/>
    </row>
    <row r="84" spans="1:66" ht="15" customHeight="1">
      <c r="A84" s="216" t="s">
        <v>126</v>
      </c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100"/>
      <c r="BC84" s="100"/>
      <c r="BD84" s="100"/>
      <c r="BE84" s="100"/>
      <c r="BF84" s="100"/>
      <c r="BG84" s="100"/>
      <c r="BH84" s="100"/>
      <c r="BI84" s="100"/>
      <c r="BJ84" s="100"/>
      <c r="BK84" s="100"/>
      <c r="BL84" s="100"/>
      <c r="BM84" s="100"/>
      <c r="BN84" s="100"/>
    </row>
    <row r="85" spans="1:66" ht="28.5" customHeight="1">
      <c r="A85" s="184"/>
      <c r="B85" s="185">
        <v>16</v>
      </c>
      <c r="C85" s="186" t="s">
        <v>56</v>
      </c>
      <c r="D85" s="186"/>
      <c r="E85" s="175" t="s">
        <v>76</v>
      </c>
      <c r="F85" s="176" t="s">
        <v>77</v>
      </c>
      <c r="G85" s="177" t="s">
        <v>127</v>
      </c>
      <c r="H85" s="94" t="s">
        <v>79</v>
      </c>
      <c r="I85" s="95">
        <v>5</v>
      </c>
      <c r="J85" s="96">
        <f>N85</f>
        <v>3</v>
      </c>
      <c r="K85" s="97" t="s">
        <v>80</v>
      </c>
      <c r="L85" s="96">
        <f>I85</f>
        <v>5</v>
      </c>
      <c r="M85" s="187" t="s">
        <v>81</v>
      </c>
      <c r="N85" s="188">
        <v>3</v>
      </c>
      <c r="O85" s="100">
        <f>'2_Métricas'!C148</f>
        <v>2</v>
      </c>
      <c r="P85" s="100">
        <f>'2_Métricas'!D148</f>
        <v>7</v>
      </c>
      <c r="Q85" s="100">
        <f>'2_Métricas'!E148</f>
        <v>8</v>
      </c>
      <c r="R85" s="100">
        <f>'2_Métricas'!F148</f>
        <v>2</v>
      </c>
      <c r="S85" s="100">
        <f>'2_Métricas'!G148</f>
        <v>7</v>
      </c>
      <c r="T85" s="100">
        <f>'2_Métricas'!H148</f>
        <v>6</v>
      </c>
      <c r="U85" s="100">
        <f>'2_Métricas'!I148</f>
        <v>14</v>
      </c>
      <c r="V85" s="100">
        <f>'2_Métricas'!J148</f>
        <v>12</v>
      </c>
      <c r="W85" s="100">
        <f>'2_Métricas'!K148</f>
        <v>6</v>
      </c>
      <c r="X85" s="100">
        <f>'2_Métricas'!L148</f>
        <v>5</v>
      </c>
      <c r="Y85" s="100">
        <f>'2_Métricas'!M148</f>
        <v>6</v>
      </c>
      <c r="Z85" s="100">
        <f>'2_Métricas'!N148</f>
        <v>5</v>
      </c>
      <c r="AA85" s="100">
        <f>'2_Métricas'!O148</f>
        <v>7</v>
      </c>
      <c r="AB85" s="100">
        <f>'2_Métricas'!P148</f>
        <v>6</v>
      </c>
      <c r="AC85" s="100">
        <f>'2_Métricas'!Q148</f>
        <v>4</v>
      </c>
      <c r="AD85" s="100">
        <f>'2_Métricas'!R148</f>
        <v>3</v>
      </c>
      <c r="AE85" s="100">
        <f>'2_Métricas'!S148</f>
        <v>5</v>
      </c>
      <c r="AF85" s="100">
        <f>'2_Métricas'!T148</f>
        <v>5</v>
      </c>
      <c r="AG85" s="100">
        <f>'2_Métricas'!U148</f>
        <v>5</v>
      </c>
      <c r="AH85" s="100">
        <f>'2_Métricas'!V148</f>
        <v>8</v>
      </c>
      <c r="AI85" s="100">
        <f>'2_Métricas'!W148</f>
        <v>5</v>
      </c>
      <c r="AJ85" s="100">
        <f>'2_Métricas'!X148</f>
        <v>6</v>
      </c>
      <c r="AK85" s="100">
        <f>'2_Métricas'!Y148</f>
        <v>10</v>
      </c>
      <c r="AL85" s="100">
        <f>'2_Métricas'!Z148</f>
        <v>5</v>
      </c>
      <c r="AM85" s="100">
        <f>'2_Métricas'!AA148</f>
        <v>7</v>
      </c>
      <c r="AN85" s="100">
        <f>'2_Métricas'!AB148</f>
        <v>4</v>
      </c>
      <c r="AO85" s="100">
        <f>'2_Métricas'!AC148</f>
        <v>9</v>
      </c>
      <c r="AP85" s="100">
        <f>'2_Métricas'!AD148</f>
        <v>1</v>
      </c>
      <c r="AQ85" s="100">
        <f>'2_Métricas'!AE148</f>
        <v>11</v>
      </c>
      <c r="AR85" s="100">
        <f>'2_Métricas'!AF148</f>
        <v>10</v>
      </c>
      <c r="AS85" s="152">
        <f>'2_Métricas'!AG148</f>
        <v>11</v>
      </c>
      <c r="AT85" s="100">
        <f>'2_Métricas'!AH148</f>
        <v>7</v>
      </c>
      <c r="AU85" s="100">
        <f>'2_Métricas'!AI148</f>
        <v>10</v>
      </c>
      <c r="AV85" s="100">
        <f>'2_Métricas'!AJ148</f>
        <v>8</v>
      </c>
      <c r="AW85" s="100">
        <f>'2_Métricas'!AK148</f>
        <v>4</v>
      </c>
      <c r="AX85" s="100">
        <f>'2_Métricas'!AL148</f>
        <v>12</v>
      </c>
      <c r="AY85" s="100">
        <f>'2_Métricas'!AM148</f>
        <v>4</v>
      </c>
      <c r="AZ85" s="100">
        <f>'2_Métricas'!AN148</f>
        <v>8</v>
      </c>
      <c r="BA85" s="100">
        <f>'2_Métricas'!AO148</f>
        <v>19</v>
      </c>
      <c r="BB85" s="100">
        <f>'2_Métricas'!AP148</f>
        <v>4</v>
      </c>
      <c r="BC85" s="100">
        <f>'2_Métricas'!AQ148</f>
        <v>8</v>
      </c>
      <c r="BD85" s="100">
        <f>'2_Métricas'!AR148</f>
        <v>6</v>
      </c>
      <c r="BE85" s="100">
        <f>'2_Métricas'!AS148</f>
        <v>13</v>
      </c>
      <c r="BF85" s="100">
        <f>'2_Métricas'!AT148</f>
        <v>7</v>
      </c>
      <c r="BG85" s="100">
        <f>'2_Métricas'!AU148</f>
        <v>5</v>
      </c>
      <c r="BH85" s="100">
        <f>'2_Métricas'!AV148</f>
        <v>9</v>
      </c>
      <c r="BI85" s="100">
        <f>'2_Métricas'!AW148</f>
        <v>14</v>
      </c>
      <c r="BJ85" s="100">
        <f>'2_Métricas'!AX148</f>
        <v>8</v>
      </c>
      <c r="BK85" s="100">
        <f>'2_Métricas'!AY148</f>
        <v>0</v>
      </c>
      <c r="BL85" s="100">
        <f>'2_Métricas'!AZ148</f>
        <v>0</v>
      </c>
      <c r="BM85" s="100">
        <f>'2_Métricas'!BA148</f>
        <v>0</v>
      </c>
      <c r="BN85" s="100">
        <f>'2_Métricas'!BB148</f>
        <v>0</v>
      </c>
    </row>
    <row r="87" spans="1:66" ht="15" customHeight="1">
      <c r="A87" s="216" t="s">
        <v>128</v>
      </c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100"/>
      <c r="BC87" s="100"/>
      <c r="BD87" s="100"/>
      <c r="BE87" s="100"/>
      <c r="BF87" s="100"/>
      <c r="BG87" s="100"/>
      <c r="BH87" s="100"/>
      <c r="BI87" s="100"/>
      <c r="BJ87" s="100"/>
      <c r="BK87" s="100"/>
      <c r="BL87" s="100"/>
      <c r="BM87" s="100"/>
      <c r="BN87" s="100"/>
    </row>
    <row r="88" spans="1:66" ht="28.5" customHeight="1">
      <c r="A88" s="184"/>
      <c r="B88" s="185">
        <v>17</v>
      </c>
      <c r="C88" s="186" t="s">
        <v>58</v>
      </c>
      <c r="D88" s="186"/>
      <c r="E88" s="175" t="s">
        <v>76</v>
      </c>
      <c r="F88" s="176" t="s">
        <v>77</v>
      </c>
      <c r="G88" s="177" t="s">
        <v>127</v>
      </c>
      <c r="H88" s="94" t="s">
        <v>79</v>
      </c>
      <c r="I88" s="95">
        <v>5</v>
      </c>
      <c r="J88" s="96">
        <f>N88</f>
        <v>1</v>
      </c>
      <c r="K88" s="97" t="s">
        <v>80</v>
      </c>
      <c r="L88" s="96">
        <f>I88</f>
        <v>5</v>
      </c>
      <c r="M88" s="187" t="s">
        <v>81</v>
      </c>
      <c r="N88" s="188">
        <v>1</v>
      </c>
      <c r="O88" s="100">
        <f>'2_Métricas'!C165</f>
        <v>0</v>
      </c>
      <c r="P88" s="100">
        <f>'2_Métricas'!D165</f>
        <v>1</v>
      </c>
      <c r="Q88" s="100">
        <f>'2_Métricas'!E165</f>
        <v>0</v>
      </c>
      <c r="R88" s="100">
        <f>'2_Métricas'!F165</f>
        <v>0</v>
      </c>
      <c r="S88" s="100">
        <f>'2_Métricas'!G165</f>
        <v>0</v>
      </c>
      <c r="T88" s="100">
        <f>'2_Métricas'!H165</f>
        <v>1</v>
      </c>
      <c r="U88" s="100">
        <f>'2_Métricas'!I165</f>
        <v>0</v>
      </c>
      <c r="V88" s="100">
        <f>'2_Métricas'!J165</f>
        <v>0</v>
      </c>
      <c r="W88" s="100">
        <f>'2_Métricas'!K165</f>
        <v>0</v>
      </c>
      <c r="X88" s="100">
        <f>'2_Métricas'!L165</f>
        <v>0</v>
      </c>
      <c r="Y88" s="100">
        <f>'2_Métricas'!M165</f>
        <v>0</v>
      </c>
      <c r="Z88" s="100">
        <f>'2_Métricas'!N165</f>
        <v>0</v>
      </c>
      <c r="AA88" s="100">
        <f>'2_Métricas'!O165</f>
        <v>0</v>
      </c>
      <c r="AB88" s="100">
        <f>'2_Métricas'!P165</f>
        <v>0</v>
      </c>
      <c r="AC88" s="100">
        <f>'2_Métricas'!Q165</f>
        <v>1</v>
      </c>
      <c r="AD88" s="100">
        <f>'2_Métricas'!R165</f>
        <v>0</v>
      </c>
      <c r="AE88" s="100">
        <f>'2_Métricas'!S165</f>
        <v>0</v>
      </c>
      <c r="AF88" s="100">
        <f>'2_Métricas'!T165</f>
        <v>4</v>
      </c>
      <c r="AG88" s="100">
        <f>'2_Métricas'!U165</f>
        <v>0</v>
      </c>
      <c r="AH88" s="100">
        <f>'2_Métricas'!V165</f>
        <v>5</v>
      </c>
      <c r="AI88" s="100">
        <f>'2_Métricas'!W165</f>
        <v>8</v>
      </c>
      <c r="AJ88" s="100">
        <f>'2_Métricas'!X165</f>
        <v>4</v>
      </c>
      <c r="AK88" s="100">
        <f>'2_Métricas'!Y165</f>
        <v>0</v>
      </c>
      <c r="AL88" s="100">
        <f>'2_Métricas'!Z165</f>
        <v>0</v>
      </c>
      <c r="AM88" s="100">
        <f>'2_Métricas'!AA165</f>
        <v>0</v>
      </c>
      <c r="AN88" s="100">
        <f>'2_Métricas'!AB165</f>
        <v>0</v>
      </c>
      <c r="AO88" s="100">
        <f>'2_Métricas'!AC165</f>
        <v>0</v>
      </c>
      <c r="AP88" s="100">
        <f>'2_Métricas'!AD165</f>
        <v>0</v>
      </c>
      <c r="AQ88" s="100">
        <f>'2_Métricas'!AE165</f>
        <v>0</v>
      </c>
      <c r="AR88" s="100">
        <f>'2_Métricas'!AF165</f>
        <v>0</v>
      </c>
      <c r="AS88" s="100">
        <f>'2_Métricas'!AG165</f>
        <v>0</v>
      </c>
      <c r="AT88" s="100">
        <f>'2_Métricas'!AH165</f>
        <v>0</v>
      </c>
      <c r="AU88" s="100">
        <f>'2_Métricas'!AI165</f>
        <v>0</v>
      </c>
      <c r="AV88" s="100">
        <f>'2_Métricas'!AJ165</f>
        <v>0</v>
      </c>
      <c r="AW88" s="100">
        <f>'2_Métricas'!AK165</f>
        <v>0</v>
      </c>
      <c r="AX88" s="100">
        <f>'2_Métricas'!AL165</f>
        <v>0</v>
      </c>
      <c r="AY88" s="100">
        <f>'2_Métricas'!AM165</f>
        <v>0</v>
      </c>
      <c r="AZ88" s="100">
        <f>'2_Métricas'!AN165</f>
        <v>0</v>
      </c>
      <c r="BA88" s="100">
        <f>'2_Métricas'!AO165</f>
        <v>0</v>
      </c>
      <c r="BB88" s="100">
        <f>'2_Métricas'!AP165</f>
        <v>0</v>
      </c>
      <c r="BC88" s="100">
        <f>'2_Métricas'!AQ165</f>
        <v>0</v>
      </c>
      <c r="BD88" s="100">
        <f>'2_Métricas'!AR165</f>
        <v>0</v>
      </c>
      <c r="BE88" s="100">
        <f>'2_Métricas'!AS165</f>
        <v>0</v>
      </c>
      <c r="BF88" s="100">
        <f>'2_Métricas'!AT165</f>
        <v>0</v>
      </c>
      <c r="BG88" s="100">
        <f>'2_Métricas'!AU165</f>
        <v>0</v>
      </c>
      <c r="BH88" s="100">
        <f>'2_Métricas'!AV165</f>
        <v>0</v>
      </c>
      <c r="BI88" s="100">
        <f>'2_Métricas'!AW165</f>
        <v>0</v>
      </c>
      <c r="BJ88" s="100">
        <f>'2_Métricas'!AX165</f>
        <v>0</v>
      </c>
      <c r="BK88" s="100">
        <f>'2_Métricas'!AY165</f>
        <v>0</v>
      </c>
      <c r="BL88" s="100">
        <f>'2_Métricas'!AZ165</f>
        <v>0</v>
      </c>
      <c r="BM88" s="100">
        <f>'2_Métricas'!BA165</f>
        <v>0</v>
      </c>
      <c r="BN88" s="100">
        <f>'2_Métricas'!BB165</f>
        <v>0</v>
      </c>
    </row>
    <row r="89" spans="1:66" ht="15" customHeight="1">
      <c r="A89" s="189"/>
      <c r="B89" s="185">
        <v>18</v>
      </c>
      <c r="C89" s="186" t="s">
        <v>59</v>
      </c>
      <c r="D89" s="186"/>
      <c r="E89" s="130"/>
      <c r="F89" s="131"/>
      <c r="G89" s="132"/>
      <c r="H89" s="94" t="s">
        <v>81</v>
      </c>
      <c r="I89" s="107">
        <v>85</v>
      </c>
      <c r="J89" s="178">
        <f>I89</f>
        <v>85</v>
      </c>
      <c r="K89" s="97" t="s">
        <v>80</v>
      </c>
      <c r="L89" s="96">
        <f>N89</f>
        <v>100</v>
      </c>
      <c r="M89" s="187" t="s">
        <v>79</v>
      </c>
      <c r="N89" s="190">
        <v>100</v>
      </c>
      <c r="O89" s="100">
        <f>'2_Métricas'!C166</f>
        <v>0</v>
      </c>
      <c r="P89" s="100">
        <f>'2_Métricas'!D166</f>
        <v>50</v>
      </c>
      <c r="Q89" s="100">
        <f>'2_Métricas'!E166</f>
        <v>226</v>
      </c>
      <c r="R89" s="100">
        <f>'2_Métricas'!F166</f>
        <v>316</v>
      </c>
      <c r="S89" s="100">
        <f>'2_Métricas'!G166</f>
        <v>201</v>
      </c>
      <c r="T89" s="100">
        <f>'2_Métricas'!H166</f>
        <v>312</v>
      </c>
      <c r="U89" s="100">
        <f>'2_Métricas'!I166</f>
        <v>274</v>
      </c>
      <c r="V89" s="100">
        <f>'2_Métricas'!J166</f>
        <v>228</v>
      </c>
      <c r="W89" s="100">
        <f>'2_Métricas'!K166</f>
        <v>258</v>
      </c>
      <c r="X89" s="100">
        <f>'2_Métricas'!L166</f>
        <v>224</v>
      </c>
      <c r="Y89" s="100">
        <f>'2_Métricas'!M166</f>
        <v>214</v>
      </c>
      <c r="Z89" s="100">
        <f>'2_Métricas'!N166</f>
        <v>226</v>
      </c>
      <c r="AA89" s="100">
        <f>'2_Métricas'!O166</f>
        <v>221</v>
      </c>
      <c r="AB89" s="100">
        <f>'2_Métricas'!P166</f>
        <v>223</v>
      </c>
      <c r="AC89" s="100">
        <f>'2_Métricas'!Q166</f>
        <v>210</v>
      </c>
      <c r="AD89" s="100">
        <f>'2_Métricas'!R166</f>
        <v>298</v>
      </c>
      <c r="AE89" s="100">
        <f>'2_Métricas'!S166</f>
        <v>246</v>
      </c>
      <c r="AF89" s="100">
        <f>'2_Métricas'!T166</f>
        <v>282</v>
      </c>
      <c r="AG89" s="100">
        <f>'2_Métricas'!U166</f>
        <v>218</v>
      </c>
      <c r="AH89" s="100">
        <f>'2_Métricas'!V166</f>
        <v>241</v>
      </c>
      <c r="AI89" s="100">
        <f>'2_Métricas'!W166</f>
        <v>252</v>
      </c>
      <c r="AJ89" s="100">
        <f>'2_Métricas'!X166</f>
        <v>219</v>
      </c>
      <c r="AK89" s="100">
        <f>'2_Métricas'!Y166</f>
        <v>224</v>
      </c>
      <c r="AL89" s="100">
        <f>'2_Métricas'!Z166</f>
        <v>227</v>
      </c>
      <c r="AM89" s="100">
        <f>'2_Métricas'!AA166</f>
        <v>200</v>
      </c>
      <c r="AN89" s="100">
        <f>'2_Métricas'!AB166</f>
        <v>238</v>
      </c>
      <c r="AO89" s="100">
        <f>'2_Métricas'!AC166</f>
        <v>217</v>
      </c>
      <c r="AP89" s="100">
        <f>'2_Métricas'!AD166</f>
        <v>278</v>
      </c>
      <c r="AQ89" s="100">
        <f>'2_Métricas'!AE166</f>
        <v>272</v>
      </c>
      <c r="AR89" s="100">
        <f>'2_Métricas'!AF166</f>
        <v>303</v>
      </c>
      <c r="AS89" s="100">
        <f>'2_Métricas'!AG166</f>
        <v>262</v>
      </c>
      <c r="AT89" s="100">
        <f>'2_Métricas'!AH166</f>
        <v>259</v>
      </c>
      <c r="AU89" s="100">
        <f>'2_Métricas'!AI166</f>
        <v>287</v>
      </c>
      <c r="AV89" s="100">
        <f>'2_Métricas'!AJ166</f>
        <v>213</v>
      </c>
      <c r="AW89" s="100">
        <f>'2_Métricas'!AK166</f>
        <v>287</v>
      </c>
      <c r="AX89" s="100">
        <f>'2_Métricas'!AL166</f>
        <v>237</v>
      </c>
      <c r="AY89" s="100">
        <f>'2_Métricas'!AM166</f>
        <v>237</v>
      </c>
      <c r="AZ89" s="100">
        <f>'2_Métricas'!AN166</f>
        <v>270</v>
      </c>
      <c r="BA89" s="100">
        <f>'2_Métricas'!AO166</f>
        <v>231</v>
      </c>
      <c r="BB89" s="100">
        <f>'2_Métricas'!AP166</f>
        <v>172</v>
      </c>
      <c r="BC89" s="100">
        <f>'2_Métricas'!AQ166</f>
        <v>259</v>
      </c>
      <c r="BD89" s="100">
        <f>'2_Métricas'!AR166</f>
        <v>299</v>
      </c>
      <c r="BE89" s="100">
        <f>'2_Métricas'!AS166</f>
        <v>211</v>
      </c>
      <c r="BF89" s="100">
        <f>'2_Métricas'!AT166</f>
        <v>168</v>
      </c>
      <c r="BG89" s="100">
        <f>'2_Métricas'!AU166</f>
        <v>256</v>
      </c>
      <c r="BH89" s="100">
        <f>'2_Métricas'!AV166</f>
        <v>230</v>
      </c>
      <c r="BI89" s="100">
        <f>'2_Métricas'!AW166</f>
        <v>262</v>
      </c>
      <c r="BJ89" s="100">
        <f>'2_Métricas'!AX166</f>
        <v>230</v>
      </c>
      <c r="BK89" s="100">
        <f>'2_Métricas'!AY166</f>
        <v>0</v>
      </c>
      <c r="BL89" s="100">
        <f>'2_Métricas'!AZ166</f>
        <v>0</v>
      </c>
      <c r="BM89" s="100">
        <f>'2_Métricas'!BA166</f>
        <v>0</v>
      </c>
      <c r="BN89" s="100">
        <f>'2_Métricas'!BB166</f>
        <v>0</v>
      </c>
    </row>
    <row r="90" spans="1:66" ht="14.45" customHeight="1">
      <c r="A90" s="217" t="s">
        <v>129</v>
      </c>
      <c r="B90" s="217"/>
      <c r="C90" s="217"/>
      <c r="D90" s="217"/>
      <c r="E90" s="217"/>
      <c r="F90" s="217"/>
      <c r="G90" s="217"/>
      <c r="H90" s="217"/>
      <c r="I90" s="217"/>
      <c r="J90" s="217"/>
      <c r="K90" s="217"/>
      <c r="L90" s="217"/>
      <c r="M90" s="217"/>
      <c r="N90" s="217"/>
    </row>
    <row r="91" spans="1:66" ht="14.45" customHeight="1">
      <c r="A91" s="217" t="s">
        <v>130</v>
      </c>
      <c r="B91" s="217"/>
      <c r="C91" s="217"/>
      <c r="D91" s="217"/>
      <c r="E91" s="217"/>
      <c r="F91" s="217"/>
      <c r="G91" s="217"/>
      <c r="H91" s="217"/>
      <c r="I91" s="217"/>
      <c r="J91" s="217"/>
      <c r="K91" s="217"/>
      <c r="L91" s="217"/>
      <c r="M91" s="217"/>
      <c r="N91" s="217"/>
    </row>
    <row r="92" spans="1:66" ht="14.45" customHeight="1">
      <c r="A92" s="217" t="s">
        <v>131</v>
      </c>
      <c r="B92" s="217"/>
      <c r="C92" s="217"/>
      <c r="D92" s="217"/>
      <c r="E92" s="217"/>
      <c r="F92" s="217"/>
      <c r="G92" s="217"/>
      <c r="H92" s="217"/>
      <c r="I92" s="217"/>
      <c r="J92" s="217"/>
      <c r="K92" s="217"/>
      <c r="L92" s="217"/>
      <c r="M92" s="217"/>
      <c r="N92" s="217"/>
    </row>
    <row r="93" spans="1:66" ht="14.45" customHeight="1">
      <c r="G93" s="191"/>
      <c r="I93" s="191"/>
    </row>
    <row r="94" spans="1:66" ht="14.45" customHeight="1">
      <c r="A94" s="215" t="s">
        <v>132</v>
      </c>
      <c r="B94" s="215"/>
      <c r="C94" s="215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/>
    </row>
    <row r="95" spans="1:66" ht="14.45" customHeight="1">
      <c r="A95" s="213" t="s">
        <v>133</v>
      </c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</row>
    <row r="96" spans="1:66" ht="14.45" customHeight="1">
      <c r="A96" s="213" t="s">
        <v>134</v>
      </c>
      <c r="B96" s="213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</row>
    <row r="97" spans="1:14" ht="14.45" customHeight="1">
      <c r="A97" s="213" t="s">
        <v>135</v>
      </c>
      <c r="B97" s="213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</row>
    <row r="98" spans="1:14" ht="14.45" customHeight="1">
      <c r="A98" s="213" t="s">
        <v>136</v>
      </c>
      <c r="B98" s="213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/>
    </row>
    <row r="99" spans="1:14" ht="14.45" customHeight="1">
      <c r="A99" s="213" t="s">
        <v>137</v>
      </c>
      <c r="B99" s="213"/>
      <c r="C99" s="213"/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3"/>
    </row>
    <row r="100" spans="1:14" ht="14.45" customHeight="1">
      <c r="A100" s="213" t="s">
        <v>138</v>
      </c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</row>
    <row r="101" spans="1:14" ht="14.45" customHeight="1">
      <c r="A101" s="192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N101" s="193"/>
    </row>
    <row r="102" spans="1:14" ht="14.45" customHeight="1">
      <c r="A102" s="192"/>
      <c r="B102" s="27"/>
      <c r="C102" s="194" t="s">
        <v>139</v>
      </c>
      <c r="D102" s="195" t="s">
        <v>140</v>
      </c>
      <c r="E102" s="27"/>
      <c r="F102" s="27"/>
      <c r="G102" s="27"/>
      <c r="H102" s="27"/>
      <c r="I102" s="27"/>
      <c r="J102" s="27"/>
      <c r="K102" s="27"/>
      <c r="N102" s="193"/>
    </row>
    <row r="103" spans="1:14" ht="14.45" customHeight="1">
      <c r="A103" s="196"/>
      <c r="C103" s="197" t="s">
        <v>87</v>
      </c>
      <c r="D103" s="198">
        <v>1</v>
      </c>
      <c r="N103" s="193"/>
    </row>
    <row r="104" spans="1:14" ht="14.45" customHeight="1">
      <c r="A104" s="196"/>
      <c r="C104" s="197" t="s">
        <v>83</v>
      </c>
      <c r="D104" s="198">
        <v>4</v>
      </c>
      <c r="N104" s="193"/>
    </row>
    <row r="105" spans="1:14" ht="14.45" customHeight="1">
      <c r="A105" s="196"/>
      <c r="C105" s="197" t="s">
        <v>84</v>
      </c>
      <c r="D105" s="198">
        <v>1</v>
      </c>
      <c r="N105" s="193"/>
    </row>
    <row r="106" spans="1:14" ht="14.45" customHeight="1">
      <c r="A106" s="196"/>
      <c r="C106" s="197" t="s">
        <v>141</v>
      </c>
      <c r="D106" s="198">
        <v>3</v>
      </c>
      <c r="G106" s="191"/>
      <c r="I106" s="191"/>
      <c r="N106" s="193"/>
    </row>
    <row r="107" spans="1:14" ht="14.45" customHeight="1">
      <c r="A107" s="196"/>
      <c r="C107" s="197" t="s">
        <v>82</v>
      </c>
      <c r="D107" s="198">
        <v>6</v>
      </c>
      <c r="G107" s="191"/>
      <c r="I107" s="191"/>
      <c r="N107" s="193"/>
    </row>
    <row r="108" spans="1:14" ht="14.45" customHeight="1">
      <c r="A108" s="196"/>
      <c r="C108" s="199"/>
      <c r="D108" s="200">
        <f>SUM(D103:D107)</f>
        <v>15</v>
      </c>
      <c r="G108" s="191"/>
      <c r="I108" s="191"/>
      <c r="N108" s="193"/>
    </row>
    <row r="109" spans="1:14" ht="14.45" customHeight="1">
      <c r="A109" s="201" t="s">
        <v>142</v>
      </c>
      <c r="B109" s="202"/>
      <c r="C109" s="202"/>
      <c r="D109" s="203"/>
      <c r="E109" s="202"/>
      <c r="F109" s="202"/>
      <c r="G109" s="204"/>
      <c r="H109" s="202"/>
      <c r="I109" s="204"/>
      <c r="J109" s="202"/>
      <c r="K109" s="202"/>
      <c r="L109" s="202"/>
      <c r="M109" s="202"/>
      <c r="N109" s="205"/>
    </row>
    <row r="110" spans="1:14" ht="14.45" customHeight="1">
      <c r="A110" s="214" t="s">
        <v>143</v>
      </c>
      <c r="B110" s="214"/>
      <c r="C110" s="214"/>
      <c r="D110" s="214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</row>
  </sheetData>
  <sheetProtection sheet="1" objects="1" scenarios="1"/>
  <mergeCells count="31">
    <mergeCell ref="A1:N1"/>
    <mergeCell ref="A2:N2"/>
    <mergeCell ref="A3:N3"/>
    <mergeCell ref="A4:G4"/>
    <mergeCell ref="H4:N4"/>
    <mergeCell ref="H5:I5"/>
    <mergeCell ref="J5:L5"/>
    <mergeCell ref="M5:N5"/>
    <mergeCell ref="A6:A37"/>
    <mergeCell ref="B6:B12"/>
    <mergeCell ref="B13:B19"/>
    <mergeCell ref="B20:B36"/>
    <mergeCell ref="A38:A47"/>
    <mergeCell ref="A48:A82"/>
    <mergeCell ref="C50:C54"/>
    <mergeCell ref="C56:C61"/>
    <mergeCell ref="C63:C68"/>
    <mergeCell ref="C75:C80"/>
    <mergeCell ref="A84:N84"/>
    <mergeCell ref="A87:N87"/>
    <mergeCell ref="A90:N90"/>
    <mergeCell ref="A91:N91"/>
    <mergeCell ref="A92:N92"/>
    <mergeCell ref="A99:N99"/>
    <mergeCell ref="A100:N100"/>
    <mergeCell ref="A110:N110"/>
    <mergeCell ref="A94:N94"/>
    <mergeCell ref="A95:N95"/>
    <mergeCell ref="A96:N96"/>
    <mergeCell ref="A97:N97"/>
    <mergeCell ref="A98:N98"/>
  </mergeCells>
  <conditionalFormatting sqref="O18:BN18">
    <cfRule type="cellIs" dxfId="204" priority="2" operator="lessThan">
      <formula>$I$18</formula>
    </cfRule>
  </conditionalFormatting>
  <conditionalFormatting sqref="O20:AA20">
    <cfRule type="cellIs" dxfId="203" priority="3" operator="lessThan">
      <formula>$N20</formula>
    </cfRule>
  </conditionalFormatting>
  <conditionalFormatting sqref="AB20">
    <cfRule type="cellIs" dxfId="202" priority="4" operator="lessThan">
      <formula>$N$20</formula>
    </cfRule>
  </conditionalFormatting>
  <conditionalFormatting sqref="AC20:BN20">
    <cfRule type="cellIs" dxfId="201" priority="5" operator="lessThan">
      <formula>$N$20</formula>
    </cfRule>
  </conditionalFormatting>
  <conditionalFormatting sqref="O31:BN31">
    <cfRule type="cellIs" dxfId="200" priority="6" operator="lessThan">
      <formula>$N$31</formula>
    </cfRule>
  </conditionalFormatting>
  <conditionalFormatting sqref="AB20">
    <cfRule type="cellIs" dxfId="199" priority="7" operator="equal">
      <formula>$J$20</formula>
    </cfRule>
  </conditionalFormatting>
  <conditionalFormatting sqref="AC20:BN20">
    <cfRule type="cellIs" dxfId="198" priority="8" operator="equal">
      <formula>$J$20</formula>
    </cfRule>
  </conditionalFormatting>
  <conditionalFormatting sqref="AB20">
    <cfRule type="cellIs" dxfId="197" priority="9" operator="equal">
      <formula>$L$20</formula>
    </cfRule>
  </conditionalFormatting>
  <conditionalFormatting sqref="AC20:BN20">
    <cfRule type="cellIs" dxfId="196" priority="10" operator="equal">
      <formula>$L$20</formula>
    </cfRule>
  </conditionalFormatting>
  <conditionalFormatting sqref="O20:AA20">
    <cfRule type="cellIs" dxfId="195" priority="11" operator="greaterThan">
      <formula>$I20</formula>
    </cfRule>
  </conditionalFormatting>
  <conditionalFormatting sqref="AB20">
    <cfRule type="cellIs" dxfId="194" priority="12" operator="greaterThan">
      <formula>$I$20</formula>
    </cfRule>
  </conditionalFormatting>
  <conditionalFormatting sqref="AC20:BN20">
    <cfRule type="cellIs" dxfId="193" priority="13" operator="greaterThan">
      <formula>$I$20</formula>
    </cfRule>
  </conditionalFormatting>
  <conditionalFormatting sqref="O31:BN31">
    <cfRule type="cellIs" dxfId="192" priority="14" operator="greaterThan">
      <formula>$I$31</formula>
    </cfRule>
  </conditionalFormatting>
  <conditionalFormatting sqref="O18:BN18">
    <cfRule type="cellIs" dxfId="191" priority="15" operator="greaterThan">
      <formula>$N$18</formula>
    </cfRule>
  </conditionalFormatting>
  <conditionalFormatting sqref="O18:BN18">
    <cfRule type="cellIs" dxfId="190" priority="16" operator="between">
      <formula>$I$18</formula>
      <formula>$N$18</formula>
    </cfRule>
  </conditionalFormatting>
  <conditionalFormatting sqref="O48:BN48">
    <cfRule type="cellIs" dxfId="189" priority="17" operator="between">
      <formula>$J48</formula>
      <formula>$L48</formula>
    </cfRule>
    <cfRule type="cellIs" dxfId="188" priority="18" operator="greaterThan">
      <formula>$N48</formula>
    </cfRule>
    <cfRule type="cellIs" dxfId="187" priority="19" operator="lessThan">
      <formula>$I48</formula>
    </cfRule>
  </conditionalFormatting>
  <conditionalFormatting sqref="AB20">
    <cfRule type="cellIs" dxfId="186" priority="20" operator="between">
      <formula>$J$20</formula>
      <formula>$L$20</formula>
    </cfRule>
  </conditionalFormatting>
  <conditionalFormatting sqref="AC20:BN20">
    <cfRule type="cellIs" dxfId="185" priority="21" operator="between">
      <formula>$J$20</formula>
      <formula>$L$20</formula>
    </cfRule>
  </conditionalFormatting>
  <conditionalFormatting sqref="O20:AA20">
    <cfRule type="cellIs" dxfId="184" priority="22" operator="between">
      <formula>$J20</formula>
      <formula>$L20</formula>
    </cfRule>
  </conditionalFormatting>
  <conditionalFormatting sqref="O31:BN31">
    <cfRule type="cellIs" dxfId="183" priority="23" operator="between">
      <formula>$N$31</formula>
      <formula>$I$31</formula>
    </cfRule>
  </conditionalFormatting>
  <conditionalFormatting sqref="O7:BN7">
    <cfRule type="cellIs" dxfId="182" priority="24" operator="lessThan">
      <formula>$N7</formula>
    </cfRule>
  </conditionalFormatting>
  <conditionalFormatting sqref="O7:BN7">
    <cfRule type="cellIs" dxfId="181" priority="25" operator="greaterThan">
      <formula>$I7</formula>
    </cfRule>
  </conditionalFormatting>
  <conditionalFormatting sqref="O7:BN7">
    <cfRule type="cellIs" dxfId="180" priority="26" operator="between">
      <formula>$J7</formula>
      <formula>$L7</formula>
    </cfRule>
  </conditionalFormatting>
  <conditionalFormatting sqref="O12:BN12">
    <cfRule type="cellIs" dxfId="179" priority="27" operator="greaterThan">
      <formula>$I12</formula>
    </cfRule>
    <cfRule type="cellIs" dxfId="178" priority="28" operator="lessThan">
      <formula>$N12</formula>
    </cfRule>
    <cfRule type="cellIs" dxfId="177" priority="29" operator="between">
      <formula>$J12</formula>
      <formula>$L12</formula>
    </cfRule>
  </conditionalFormatting>
  <conditionalFormatting sqref="O15:BN15">
    <cfRule type="cellIs" dxfId="176" priority="30" operator="greaterThan">
      <formula>$N15</formula>
    </cfRule>
  </conditionalFormatting>
  <conditionalFormatting sqref="O15:BN15">
    <cfRule type="cellIs" dxfId="175" priority="31" operator="lessThan">
      <formula>$I15</formula>
    </cfRule>
  </conditionalFormatting>
  <conditionalFormatting sqref="O15:BN15">
    <cfRule type="cellIs" dxfId="174" priority="32" operator="between">
      <formula>$J15</formula>
      <formula>$L15</formula>
    </cfRule>
  </conditionalFormatting>
  <conditionalFormatting sqref="O16:BN16">
    <cfRule type="cellIs" dxfId="173" priority="33" operator="greaterThan">
      <formula>$N16</formula>
    </cfRule>
  </conditionalFormatting>
  <conditionalFormatting sqref="O16:BN16">
    <cfRule type="cellIs" dxfId="172" priority="34" operator="lessThan">
      <formula>$I16</formula>
    </cfRule>
  </conditionalFormatting>
  <conditionalFormatting sqref="O16:BN16">
    <cfRule type="cellIs" dxfId="171" priority="35" operator="between">
      <formula>$J16</formula>
      <formula>$L16</formula>
    </cfRule>
  </conditionalFormatting>
  <conditionalFormatting sqref="O17:BN17">
    <cfRule type="cellIs" dxfId="170" priority="36" operator="greaterThan">
      <formula>$N17</formula>
    </cfRule>
  </conditionalFormatting>
  <conditionalFormatting sqref="O17:BN17">
    <cfRule type="cellIs" dxfId="169" priority="37" operator="lessThan">
      <formula>$I17</formula>
    </cfRule>
  </conditionalFormatting>
  <conditionalFormatting sqref="O17:BN17">
    <cfRule type="cellIs" dxfId="168" priority="38" operator="between">
      <formula>$J17</formula>
      <formula>$L17</formula>
    </cfRule>
  </conditionalFormatting>
  <conditionalFormatting sqref="O19:BN19">
    <cfRule type="cellIs" dxfId="167" priority="39" operator="greaterThan">
      <formula>$N19</formula>
    </cfRule>
  </conditionalFormatting>
  <conditionalFormatting sqref="O19:BN19">
    <cfRule type="cellIs" dxfId="166" priority="40" operator="lessThan">
      <formula>$I19</formula>
    </cfRule>
  </conditionalFormatting>
  <conditionalFormatting sqref="O19:BN19">
    <cfRule type="cellIs" dxfId="165" priority="41" operator="between">
      <formula>$J19</formula>
      <formula>$L19</formula>
    </cfRule>
  </conditionalFormatting>
  <conditionalFormatting sqref="O9:BN9">
    <cfRule type="cellIs" dxfId="164" priority="42" operator="lessThan">
      <formula>$N9</formula>
    </cfRule>
  </conditionalFormatting>
  <conditionalFormatting sqref="O9:BN9">
    <cfRule type="cellIs" dxfId="163" priority="43" operator="greaterThan">
      <formula>$I9</formula>
    </cfRule>
  </conditionalFormatting>
  <conditionalFormatting sqref="O9:BN9">
    <cfRule type="cellIs" dxfId="162" priority="44" operator="between">
      <formula>$J9</formula>
      <formula>$L9</formula>
    </cfRule>
  </conditionalFormatting>
  <conditionalFormatting sqref="O8:BN8">
    <cfRule type="cellIs" dxfId="161" priority="45" operator="lessThan">
      <formula>$N8</formula>
    </cfRule>
  </conditionalFormatting>
  <conditionalFormatting sqref="O8:BN8">
    <cfRule type="cellIs" dxfId="160" priority="46" operator="greaterThan">
      <formula>$I8</formula>
    </cfRule>
  </conditionalFormatting>
  <conditionalFormatting sqref="O8:BN8">
    <cfRule type="cellIs" dxfId="159" priority="47" operator="between">
      <formula>$J8</formula>
      <formula>$L8</formula>
    </cfRule>
  </conditionalFormatting>
  <conditionalFormatting sqref="O21:BN21">
    <cfRule type="cellIs" dxfId="158" priority="48" operator="lessThan">
      <formula>$N21</formula>
    </cfRule>
  </conditionalFormatting>
  <conditionalFormatting sqref="O21:BN21">
    <cfRule type="cellIs" dxfId="157" priority="49" operator="greaterThan">
      <formula>$I21</formula>
    </cfRule>
  </conditionalFormatting>
  <conditionalFormatting sqref="O21:BN21">
    <cfRule type="cellIs" dxfId="156" priority="50" operator="between">
      <formula>$J21</formula>
      <formula>$L21</formula>
    </cfRule>
  </conditionalFormatting>
  <conditionalFormatting sqref="O24:BN24">
    <cfRule type="cellIs" dxfId="155" priority="51" operator="lessThan">
      <formula>$N24</formula>
    </cfRule>
  </conditionalFormatting>
  <conditionalFormatting sqref="O24:BN24">
    <cfRule type="cellIs" dxfId="154" priority="52" operator="greaterThan">
      <formula>$I24</formula>
    </cfRule>
  </conditionalFormatting>
  <conditionalFormatting sqref="O24:BN24">
    <cfRule type="cellIs" dxfId="153" priority="53" operator="between">
      <formula>$J24</formula>
      <formula>$L24</formula>
    </cfRule>
  </conditionalFormatting>
  <conditionalFormatting sqref="O25:BN25">
    <cfRule type="cellIs" dxfId="152" priority="54" operator="lessThan">
      <formula>$N25</formula>
    </cfRule>
  </conditionalFormatting>
  <conditionalFormatting sqref="O25:BN25">
    <cfRule type="cellIs" dxfId="151" priority="55" operator="greaterThan">
      <formula>$I25</formula>
    </cfRule>
  </conditionalFormatting>
  <conditionalFormatting sqref="O25:BN25">
    <cfRule type="cellIs" dxfId="150" priority="56" operator="between">
      <formula>$J25</formula>
      <formula>$L25</formula>
    </cfRule>
  </conditionalFormatting>
  <conditionalFormatting sqref="O28:BN28">
    <cfRule type="cellIs" dxfId="149" priority="57" operator="lessThan">
      <formula>$N28</formula>
    </cfRule>
  </conditionalFormatting>
  <conditionalFormatting sqref="O28:BN28">
    <cfRule type="cellIs" dxfId="148" priority="58" operator="greaterThan">
      <formula>$I28</formula>
    </cfRule>
  </conditionalFormatting>
  <conditionalFormatting sqref="O28:BN28">
    <cfRule type="cellIs" dxfId="147" priority="59" operator="between">
      <formula>$J28</formula>
      <formula>$L28</formula>
    </cfRule>
  </conditionalFormatting>
  <conditionalFormatting sqref="O34:BN34">
    <cfRule type="cellIs" dxfId="146" priority="60" operator="lessThan">
      <formula>$N34</formula>
    </cfRule>
  </conditionalFormatting>
  <conditionalFormatting sqref="O34:BN34">
    <cfRule type="cellIs" dxfId="145" priority="61" operator="greaterThan">
      <formula>$I34</formula>
    </cfRule>
  </conditionalFormatting>
  <conditionalFormatting sqref="O34:BN34">
    <cfRule type="cellIs" dxfId="144" priority="62" operator="between">
      <formula>$J34</formula>
      <formula>$L34</formula>
    </cfRule>
  </conditionalFormatting>
  <conditionalFormatting sqref="O37:BN37">
    <cfRule type="cellIs" dxfId="143" priority="63" operator="greaterThan">
      <formula>$N37</formula>
    </cfRule>
  </conditionalFormatting>
  <conditionalFormatting sqref="O37:BN37">
    <cfRule type="cellIs" dxfId="142" priority="64" operator="lessThan">
      <formula>$I37</formula>
    </cfRule>
  </conditionalFormatting>
  <conditionalFormatting sqref="O37:BN37">
    <cfRule type="cellIs" dxfId="141" priority="65" operator="between">
      <formula>$J37</formula>
      <formula>$L37</formula>
    </cfRule>
  </conditionalFormatting>
  <conditionalFormatting sqref="O38:BN38">
    <cfRule type="cellIs" dxfId="140" priority="66" operator="lessThan">
      <formula>$N38</formula>
    </cfRule>
  </conditionalFormatting>
  <conditionalFormatting sqref="O38:BN38">
    <cfRule type="cellIs" dxfId="139" priority="67" operator="greaterThan">
      <formula>$I38</formula>
    </cfRule>
  </conditionalFormatting>
  <conditionalFormatting sqref="O38:BN38">
    <cfRule type="cellIs" dxfId="138" priority="68" operator="between">
      <formula>$J38</formula>
      <formula>$L38</formula>
    </cfRule>
  </conditionalFormatting>
  <conditionalFormatting sqref="O39:BN39">
    <cfRule type="cellIs" dxfId="137" priority="69" operator="lessThan">
      <formula>$N39</formula>
    </cfRule>
  </conditionalFormatting>
  <conditionalFormatting sqref="O39:BN39">
    <cfRule type="cellIs" dxfId="136" priority="70" operator="greaterThan">
      <formula>$I39</formula>
    </cfRule>
  </conditionalFormatting>
  <conditionalFormatting sqref="O39:BN39">
    <cfRule type="cellIs" dxfId="135" priority="71" operator="between">
      <formula>$J39</formula>
      <formula>$L39</formula>
    </cfRule>
  </conditionalFormatting>
  <conditionalFormatting sqref="O40:BN40">
    <cfRule type="cellIs" dxfId="134" priority="72" operator="lessThan">
      <formula>$N40</formula>
    </cfRule>
  </conditionalFormatting>
  <conditionalFormatting sqref="O40:BN40">
    <cfRule type="cellIs" dxfId="133" priority="73" operator="greaterThan">
      <formula>$I40</formula>
    </cfRule>
  </conditionalFormatting>
  <conditionalFormatting sqref="O40:BN40">
    <cfRule type="cellIs" dxfId="132" priority="74" operator="between">
      <formula>$J40</formula>
      <formula>$L40</formula>
    </cfRule>
  </conditionalFormatting>
  <conditionalFormatting sqref="O41:BN41">
    <cfRule type="cellIs" dxfId="131" priority="75" operator="lessThan">
      <formula>$N41</formula>
    </cfRule>
  </conditionalFormatting>
  <conditionalFormatting sqref="O41:BN41">
    <cfRule type="cellIs" dxfId="130" priority="76" operator="greaterThan">
      <formula>$I41</formula>
    </cfRule>
  </conditionalFormatting>
  <conditionalFormatting sqref="O41:BN41">
    <cfRule type="cellIs" dxfId="129" priority="77" operator="between">
      <formula>$J41</formula>
      <formula>$L41</formula>
    </cfRule>
  </conditionalFormatting>
  <conditionalFormatting sqref="O42:BN42">
    <cfRule type="cellIs" dxfId="128" priority="78" operator="lessThan">
      <formula>$N42</formula>
    </cfRule>
  </conditionalFormatting>
  <conditionalFormatting sqref="O42:BN42">
    <cfRule type="cellIs" dxfId="127" priority="79" operator="greaterThan">
      <formula>$I42</formula>
    </cfRule>
  </conditionalFormatting>
  <conditionalFormatting sqref="O42:BN42">
    <cfRule type="cellIs" dxfId="126" priority="80" operator="between">
      <formula>$J42</formula>
      <formula>$L42</formula>
    </cfRule>
  </conditionalFormatting>
  <conditionalFormatting sqref="O43:BN43">
    <cfRule type="cellIs" dxfId="125" priority="81" operator="lessThan">
      <formula>$N43</formula>
    </cfRule>
  </conditionalFormatting>
  <conditionalFormatting sqref="O43:BN43">
    <cfRule type="cellIs" dxfId="124" priority="82" operator="greaterThan">
      <formula>$I43</formula>
    </cfRule>
  </conditionalFormatting>
  <conditionalFormatting sqref="O43:BN43">
    <cfRule type="cellIs" dxfId="123" priority="83" operator="between">
      <formula>$J43</formula>
      <formula>$L43</formula>
    </cfRule>
  </conditionalFormatting>
  <conditionalFormatting sqref="O45:BN45">
    <cfRule type="cellIs" dxfId="122" priority="84" operator="lessThan">
      <formula>$N45</formula>
    </cfRule>
  </conditionalFormatting>
  <conditionalFormatting sqref="O45:BN45">
    <cfRule type="cellIs" dxfId="121" priority="85" operator="greaterThan">
      <formula>$I45</formula>
    </cfRule>
  </conditionalFormatting>
  <conditionalFormatting sqref="O45:BN45">
    <cfRule type="cellIs" dxfId="120" priority="86" operator="between">
      <formula>$J45</formula>
      <formula>$L45</formula>
    </cfRule>
  </conditionalFormatting>
  <conditionalFormatting sqref="O46:BN46">
    <cfRule type="cellIs" dxfId="119" priority="87" operator="lessThan">
      <formula>$N46</formula>
    </cfRule>
  </conditionalFormatting>
  <conditionalFormatting sqref="O46:BN46">
    <cfRule type="cellIs" dxfId="118" priority="88" operator="greaterThan">
      <formula>$I46</formula>
    </cfRule>
  </conditionalFormatting>
  <conditionalFormatting sqref="O46:BN46">
    <cfRule type="cellIs" dxfId="117" priority="89" operator="between">
      <formula>$J46</formula>
      <formula>$L46</formula>
    </cfRule>
  </conditionalFormatting>
  <conditionalFormatting sqref="O47:BN47">
    <cfRule type="cellIs" dxfId="116" priority="90" operator="lessThan">
      <formula>$N47</formula>
    </cfRule>
  </conditionalFormatting>
  <conditionalFormatting sqref="O47:BN47">
    <cfRule type="cellIs" dxfId="115" priority="91" operator="greaterThan">
      <formula>$I47</formula>
    </cfRule>
  </conditionalFormatting>
  <conditionalFormatting sqref="O47:BN47">
    <cfRule type="cellIs" dxfId="114" priority="92" operator="between">
      <formula>$J47</formula>
      <formula>$L47</formula>
    </cfRule>
  </conditionalFormatting>
  <conditionalFormatting sqref="O55:BN55">
    <cfRule type="cellIs" dxfId="113" priority="93" operator="lessThan">
      <formula>$N55</formula>
    </cfRule>
  </conditionalFormatting>
  <conditionalFormatting sqref="O55:BN55">
    <cfRule type="cellIs" dxfId="112" priority="94" operator="greaterThan">
      <formula>$I55</formula>
    </cfRule>
  </conditionalFormatting>
  <conditionalFormatting sqref="O55:BN55">
    <cfRule type="cellIs" dxfId="111" priority="95" operator="between">
      <formula>$J55</formula>
      <formula>$L55</formula>
    </cfRule>
  </conditionalFormatting>
  <conditionalFormatting sqref="O56:BN56">
    <cfRule type="cellIs" dxfId="110" priority="96" operator="lessThan">
      <formula>$N56</formula>
    </cfRule>
  </conditionalFormatting>
  <conditionalFormatting sqref="O56:BN56">
    <cfRule type="cellIs" dxfId="109" priority="97" operator="greaterThan">
      <formula>$I56</formula>
    </cfRule>
  </conditionalFormatting>
  <conditionalFormatting sqref="O56:BN56">
    <cfRule type="cellIs" dxfId="108" priority="98" operator="between">
      <formula>$J56</formula>
      <formula>$L56</formula>
    </cfRule>
  </conditionalFormatting>
  <conditionalFormatting sqref="O57:BN57">
    <cfRule type="cellIs" dxfId="107" priority="99" operator="lessThan">
      <formula>$N57</formula>
    </cfRule>
  </conditionalFormatting>
  <conditionalFormatting sqref="O57:BN57">
    <cfRule type="cellIs" dxfId="106" priority="100" operator="greaterThan">
      <formula>$I57</formula>
    </cfRule>
  </conditionalFormatting>
  <conditionalFormatting sqref="O57:BN57">
    <cfRule type="cellIs" dxfId="105" priority="101" operator="between">
      <formula>$J57</formula>
      <formula>$L57</formula>
    </cfRule>
  </conditionalFormatting>
  <conditionalFormatting sqref="O58:BN58">
    <cfRule type="cellIs" dxfId="104" priority="102" operator="lessThan">
      <formula>$N58</formula>
    </cfRule>
  </conditionalFormatting>
  <conditionalFormatting sqref="O58:BN58">
    <cfRule type="cellIs" dxfId="103" priority="103" operator="greaterThan">
      <formula>$I58</formula>
    </cfRule>
  </conditionalFormatting>
  <conditionalFormatting sqref="O58:BN58">
    <cfRule type="cellIs" dxfId="102" priority="104" operator="between">
      <formula>$J58</formula>
      <formula>$L58</formula>
    </cfRule>
  </conditionalFormatting>
  <conditionalFormatting sqref="O59:BN59">
    <cfRule type="cellIs" dxfId="101" priority="105" operator="lessThan">
      <formula>$N59</formula>
    </cfRule>
  </conditionalFormatting>
  <conditionalFormatting sqref="O59:BN59">
    <cfRule type="cellIs" dxfId="100" priority="106" operator="greaterThan">
      <formula>$I59</formula>
    </cfRule>
  </conditionalFormatting>
  <conditionalFormatting sqref="O59:BN59">
    <cfRule type="cellIs" dxfId="99" priority="107" operator="between">
      <formula>$J59</formula>
      <formula>$L59</formula>
    </cfRule>
  </conditionalFormatting>
  <conditionalFormatting sqref="O61:BN61">
    <cfRule type="cellIs" dxfId="98" priority="108" operator="lessThan">
      <formula>$N61</formula>
    </cfRule>
  </conditionalFormatting>
  <conditionalFormatting sqref="O61:BN61">
    <cfRule type="cellIs" dxfId="97" priority="109" operator="greaterThan">
      <formula>$I61</formula>
    </cfRule>
  </conditionalFormatting>
  <conditionalFormatting sqref="O61:BN61">
    <cfRule type="cellIs" dxfId="96" priority="110" operator="between">
      <formula>$J61</formula>
      <formula>$L61</formula>
    </cfRule>
  </conditionalFormatting>
  <conditionalFormatting sqref="O62:BN62">
    <cfRule type="cellIs" dxfId="95" priority="111" operator="lessThan">
      <formula>$N62</formula>
    </cfRule>
  </conditionalFormatting>
  <conditionalFormatting sqref="O62:BN62">
    <cfRule type="cellIs" dxfId="94" priority="112" operator="greaterThan">
      <formula>$I62</formula>
    </cfRule>
  </conditionalFormatting>
  <conditionalFormatting sqref="O62:BN62">
    <cfRule type="cellIs" dxfId="93" priority="113" operator="between">
      <formula>$J62</formula>
      <formula>$L62</formula>
    </cfRule>
  </conditionalFormatting>
  <conditionalFormatting sqref="O63:BN63">
    <cfRule type="cellIs" dxfId="92" priority="114" operator="lessThan">
      <formula>$N63</formula>
    </cfRule>
  </conditionalFormatting>
  <conditionalFormatting sqref="O63:BN63">
    <cfRule type="cellIs" dxfId="91" priority="115" operator="greaterThan">
      <formula>$I63</formula>
    </cfRule>
  </conditionalFormatting>
  <conditionalFormatting sqref="O63:BN63">
    <cfRule type="cellIs" dxfId="90" priority="116" operator="between">
      <formula>$J63</formula>
      <formula>$L63</formula>
    </cfRule>
  </conditionalFormatting>
  <conditionalFormatting sqref="O64:BN64">
    <cfRule type="cellIs" dxfId="89" priority="117" operator="lessThan">
      <formula>$N64</formula>
    </cfRule>
  </conditionalFormatting>
  <conditionalFormatting sqref="O64:BN64">
    <cfRule type="cellIs" dxfId="88" priority="118" operator="greaterThan">
      <formula>$I64</formula>
    </cfRule>
  </conditionalFormatting>
  <conditionalFormatting sqref="O64:BN64">
    <cfRule type="cellIs" dxfId="87" priority="119" operator="between">
      <formula>$J64</formula>
      <formula>$L64</formula>
    </cfRule>
  </conditionalFormatting>
  <conditionalFormatting sqref="O65:BN65">
    <cfRule type="cellIs" dxfId="86" priority="120" operator="lessThan">
      <formula>$N65</formula>
    </cfRule>
  </conditionalFormatting>
  <conditionalFormatting sqref="O65:BN65">
    <cfRule type="cellIs" dxfId="85" priority="121" operator="greaterThan">
      <formula>$I65</formula>
    </cfRule>
  </conditionalFormatting>
  <conditionalFormatting sqref="O65:BN65">
    <cfRule type="cellIs" dxfId="84" priority="122" operator="between">
      <formula>$J65</formula>
      <formula>$L65</formula>
    </cfRule>
  </conditionalFormatting>
  <conditionalFormatting sqref="O66:BN66">
    <cfRule type="cellIs" dxfId="83" priority="123" operator="lessThan">
      <formula>$N66</formula>
    </cfRule>
  </conditionalFormatting>
  <conditionalFormatting sqref="O66:BN66">
    <cfRule type="cellIs" dxfId="82" priority="124" operator="greaterThan">
      <formula>$I66</formula>
    </cfRule>
  </conditionalFormatting>
  <conditionalFormatting sqref="O66:BN66">
    <cfRule type="cellIs" dxfId="81" priority="125" operator="between">
      <formula>$J66</formula>
      <formula>$L66</formula>
    </cfRule>
  </conditionalFormatting>
  <conditionalFormatting sqref="O68:BN68">
    <cfRule type="cellIs" dxfId="80" priority="126" operator="lessThan">
      <formula>$N68</formula>
    </cfRule>
  </conditionalFormatting>
  <conditionalFormatting sqref="O68:BN68">
    <cfRule type="cellIs" dxfId="79" priority="127" operator="greaterThan">
      <formula>$I68</formula>
    </cfRule>
  </conditionalFormatting>
  <conditionalFormatting sqref="O68:BN68">
    <cfRule type="cellIs" dxfId="78" priority="128" operator="between">
      <formula>$J68</formula>
      <formula>$L68</formula>
    </cfRule>
  </conditionalFormatting>
  <conditionalFormatting sqref="O70:BN70">
    <cfRule type="cellIs" dxfId="77" priority="129" operator="greaterThan">
      <formula>$N70</formula>
    </cfRule>
  </conditionalFormatting>
  <conditionalFormatting sqref="O70:BN70">
    <cfRule type="cellIs" dxfId="76" priority="130" operator="lessThan">
      <formula>$I70</formula>
    </cfRule>
  </conditionalFormatting>
  <conditionalFormatting sqref="O70:BN70">
    <cfRule type="cellIs" dxfId="75" priority="131" operator="between">
      <formula>$J70</formula>
      <formula>$L70</formula>
    </cfRule>
  </conditionalFormatting>
  <conditionalFormatting sqref="O71:BN71">
    <cfRule type="cellIs" dxfId="74" priority="132" operator="greaterThan">
      <formula>$N71</formula>
    </cfRule>
  </conditionalFormatting>
  <conditionalFormatting sqref="O71:BN71">
    <cfRule type="cellIs" dxfId="73" priority="133" operator="lessThan">
      <formula>$I71</formula>
    </cfRule>
  </conditionalFormatting>
  <conditionalFormatting sqref="O71:BN71">
    <cfRule type="cellIs" dxfId="72" priority="134" operator="between">
      <formula>$J71</formula>
      <formula>$L71</formula>
    </cfRule>
  </conditionalFormatting>
  <conditionalFormatting sqref="O73:BN73">
    <cfRule type="cellIs" dxfId="71" priority="135" operator="greaterThan">
      <formula>$N73</formula>
    </cfRule>
  </conditionalFormatting>
  <conditionalFormatting sqref="O73:BN73">
    <cfRule type="cellIs" dxfId="70" priority="136" operator="lessThan">
      <formula>$I73</formula>
    </cfRule>
  </conditionalFormatting>
  <conditionalFormatting sqref="O73:BN73">
    <cfRule type="cellIs" dxfId="69" priority="137" operator="between">
      <formula>$J73</formula>
      <formula>$L73</formula>
    </cfRule>
  </conditionalFormatting>
  <conditionalFormatting sqref="O74:BN74">
    <cfRule type="cellIs" dxfId="68" priority="138" operator="greaterThan">
      <formula>$N74</formula>
    </cfRule>
  </conditionalFormatting>
  <conditionalFormatting sqref="O74:BN74">
    <cfRule type="cellIs" dxfId="67" priority="139" operator="lessThan">
      <formula>$I74</formula>
    </cfRule>
  </conditionalFormatting>
  <conditionalFormatting sqref="O74:BN74">
    <cfRule type="cellIs" dxfId="66" priority="140" operator="between">
      <formula>$J74</formula>
      <formula>$L74</formula>
    </cfRule>
  </conditionalFormatting>
  <conditionalFormatting sqref="O75:BN75">
    <cfRule type="cellIs" dxfId="65" priority="141" operator="greaterThan">
      <formula>$N75</formula>
    </cfRule>
  </conditionalFormatting>
  <conditionalFormatting sqref="O75:BN75">
    <cfRule type="cellIs" dxfId="64" priority="142" operator="lessThan">
      <formula>$I75</formula>
    </cfRule>
  </conditionalFormatting>
  <conditionalFormatting sqref="O75:BN75">
    <cfRule type="cellIs" dxfId="63" priority="143" operator="between">
      <formula>$J75</formula>
      <formula>$L75</formula>
    </cfRule>
  </conditionalFormatting>
  <conditionalFormatting sqref="O76:BN76">
    <cfRule type="cellIs" dxfId="62" priority="144" operator="greaterThan">
      <formula>$N76</formula>
    </cfRule>
  </conditionalFormatting>
  <conditionalFormatting sqref="O76:BN76">
    <cfRule type="cellIs" dxfId="61" priority="145" operator="lessThan">
      <formula>$I76</formula>
    </cfRule>
  </conditionalFormatting>
  <conditionalFormatting sqref="O76:BN76">
    <cfRule type="cellIs" dxfId="60" priority="146" operator="between">
      <formula>$J76</formula>
      <formula>$L76</formula>
    </cfRule>
  </conditionalFormatting>
  <conditionalFormatting sqref="O77:BN77">
    <cfRule type="cellIs" dxfId="59" priority="147" operator="greaterThan">
      <formula>$N77</formula>
    </cfRule>
  </conditionalFormatting>
  <conditionalFormatting sqref="O77:BN77">
    <cfRule type="cellIs" dxfId="58" priority="148" operator="lessThan">
      <formula>$I77</formula>
    </cfRule>
  </conditionalFormatting>
  <conditionalFormatting sqref="O77:BN77">
    <cfRule type="cellIs" dxfId="57" priority="149" operator="between">
      <formula>$J77</formula>
      <formula>$L77</formula>
    </cfRule>
  </conditionalFormatting>
  <conditionalFormatting sqref="O78:BN78">
    <cfRule type="cellIs" dxfId="56" priority="150" operator="greaterThan">
      <formula>$N78</formula>
    </cfRule>
  </conditionalFormatting>
  <conditionalFormatting sqref="O78:BN78">
    <cfRule type="cellIs" dxfId="55" priority="151" operator="lessThan">
      <formula>$I78</formula>
    </cfRule>
  </conditionalFormatting>
  <conditionalFormatting sqref="O78:BN78">
    <cfRule type="cellIs" dxfId="54" priority="152" operator="between">
      <formula>$J78</formula>
      <formula>$L78</formula>
    </cfRule>
  </conditionalFormatting>
  <conditionalFormatting sqref="O80:BN80">
    <cfRule type="cellIs" dxfId="53" priority="153" operator="greaterThan">
      <formula>$N80</formula>
    </cfRule>
  </conditionalFormatting>
  <conditionalFormatting sqref="O80:BN80">
    <cfRule type="cellIs" dxfId="52" priority="154" operator="lessThan">
      <formula>$I80</formula>
    </cfRule>
  </conditionalFormatting>
  <conditionalFormatting sqref="O80:BN80">
    <cfRule type="cellIs" dxfId="51" priority="155" operator="between">
      <formula>$J80</formula>
      <formula>$L80</formula>
    </cfRule>
  </conditionalFormatting>
  <conditionalFormatting sqref="O81:BN81">
    <cfRule type="cellIs" dxfId="50" priority="156" operator="greaterThan">
      <formula>$N81</formula>
    </cfRule>
  </conditionalFormatting>
  <conditionalFormatting sqref="O81:BN81">
    <cfRule type="cellIs" dxfId="49" priority="157" operator="lessThan">
      <formula>$I81</formula>
    </cfRule>
  </conditionalFormatting>
  <conditionalFormatting sqref="O81:BN81">
    <cfRule type="cellIs" dxfId="48" priority="158" operator="between">
      <formula>$J81</formula>
      <formula>$L81</formula>
    </cfRule>
  </conditionalFormatting>
  <conditionalFormatting sqref="O85:BN85">
    <cfRule type="cellIs" dxfId="47" priority="159" operator="lessThan">
      <formula>$N85</formula>
    </cfRule>
  </conditionalFormatting>
  <conditionalFormatting sqref="O85:BN85">
    <cfRule type="cellIs" dxfId="46" priority="160" operator="greaterThan">
      <formula>$I85</formula>
    </cfRule>
  </conditionalFormatting>
  <conditionalFormatting sqref="O85:BN85">
    <cfRule type="cellIs" dxfId="45" priority="161" operator="between">
      <formula>$J85</formula>
      <formula>$L85</formula>
    </cfRule>
  </conditionalFormatting>
  <conditionalFormatting sqref="O88:BN88">
    <cfRule type="cellIs" dxfId="44" priority="162" operator="lessThanOrEqual">
      <formula>$N88</formula>
    </cfRule>
  </conditionalFormatting>
  <conditionalFormatting sqref="O88:BN88">
    <cfRule type="cellIs" dxfId="43" priority="163" operator="greaterThan">
      <formula>$I88</formula>
    </cfRule>
  </conditionalFormatting>
  <conditionalFormatting sqref="O88:BN88">
    <cfRule type="cellIs" dxfId="42" priority="164" operator="between">
      <formula>$J88</formula>
      <formula>$L88</formula>
    </cfRule>
  </conditionalFormatting>
  <conditionalFormatting sqref="O89:BN89">
    <cfRule type="cellIs" dxfId="41" priority="165" operator="greaterThan">
      <formula>$N89</formula>
    </cfRule>
  </conditionalFormatting>
  <conditionalFormatting sqref="O89:BN89">
    <cfRule type="cellIs" dxfId="40" priority="166" operator="lessThan">
      <formula>$I89</formula>
    </cfRule>
  </conditionalFormatting>
  <conditionalFormatting sqref="O89:BN89">
    <cfRule type="cellIs" dxfId="39" priority="167" operator="between">
      <formula>$J89</formula>
      <formula>$L89</formula>
    </cfRule>
  </conditionalFormatting>
  <conditionalFormatting sqref="O72:BN72">
    <cfRule type="cellIs" dxfId="38" priority="168" operator="between">
      <formula>$J72</formula>
      <formula>$L72</formula>
    </cfRule>
  </conditionalFormatting>
  <conditionalFormatting sqref="O10:BN10">
    <cfRule type="cellIs" dxfId="37" priority="169" operator="greaterThan">
      <formula>$I10</formula>
    </cfRule>
    <cfRule type="cellIs" dxfId="36" priority="170" operator="lessThan">
      <formula>$N10</formula>
    </cfRule>
    <cfRule type="cellIs" dxfId="35" priority="171" operator="between">
      <formula>$J10</formula>
      <formula>$L10</formula>
    </cfRule>
  </conditionalFormatting>
  <conditionalFormatting sqref="O13:BN13">
    <cfRule type="cellIs" dxfId="34" priority="172" operator="lessThan">
      <formula>$I13</formula>
    </cfRule>
    <cfRule type="cellIs" dxfId="33" priority="173" operator="greaterThan">
      <formula>$N13</formula>
    </cfRule>
    <cfRule type="cellIs" dxfId="32" priority="174" operator="between">
      <formula>$J13</formula>
      <formula>$L13</formula>
    </cfRule>
  </conditionalFormatting>
  <conditionalFormatting sqref="O82:BN82">
    <cfRule type="cellIs" dxfId="31" priority="175" operator="lessThan">
      <formula>$I82</formula>
    </cfRule>
    <cfRule type="cellIs" dxfId="30" priority="176" operator="greaterThan">
      <formula>$N82</formula>
    </cfRule>
    <cfRule type="cellIs" dxfId="29" priority="177" operator="between">
      <formula>$J82</formula>
      <formula>$L82</formula>
    </cfRule>
  </conditionalFormatting>
  <conditionalFormatting sqref="O72:BN72">
    <cfRule type="cellIs" dxfId="28" priority="178" operator="lessThan">
      <formula>$I72</formula>
    </cfRule>
  </conditionalFormatting>
  <conditionalFormatting sqref="O72:BN72">
    <cfRule type="cellIs" dxfId="27" priority="179" operator="greaterThan">
      <formula>$N72</formula>
    </cfRule>
  </conditionalFormatting>
  <conditionalFormatting sqref="AW49:BN49">
    <cfRule type="cellIs" dxfId="26" priority="180" operator="lessThan">
      <formula>$N49</formula>
    </cfRule>
  </conditionalFormatting>
  <conditionalFormatting sqref="AW49:BN49">
    <cfRule type="cellIs" dxfId="25" priority="181" operator="greaterThan">
      <formula>$I49</formula>
    </cfRule>
  </conditionalFormatting>
  <conditionalFormatting sqref="AW49:BN49">
    <cfRule type="cellIs" dxfId="24" priority="182" operator="between">
      <formula>$J49</formula>
      <formula>$L49</formula>
    </cfRule>
  </conditionalFormatting>
  <conditionalFormatting sqref="AW50:BN50">
    <cfRule type="cellIs" dxfId="23" priority="183" operator="lessThan">
      <formula>$N50</formula>
    </cfRule>
  </conditionalFormatting>
  <conditionalFormatting sqref="AW50:BN50">
    <cfRule type="cellIs" dxfId="22" priority="184" operator="greaterThan">
      <formula>$I50</formula>
    </cfRule>
  </conditionalFormatting>
  <conditionalFormatting sqref="AW50:BN50">
    <cfRule type="cellIs" dxfId="21" priority="185" operator="between">
      <formula>$J50</formula>
      <formula>$L50</formula>
    </cfRule>
  </conditionalFormatting>
  <conditionalFormatting sqref="AW51:BN51">
    <cfRule type="cellIs" dxfId="20" priority="186" operator="lessThan">
      <formula>$N51</formula>
    </cfRule>
  </conditionalFormatting>
  <conditionalFormatting sqref="AW51:BN51">
    <cfRule type="cellIs" dxfId="19" priority="187" operator="greaterThan">
      <formula>$I51</formula>
    </cfRule>
  </conditionalFormatting>
  <conditionalFormatting sqref="AW51:BN51">
    <cfRule type="cellIs" dxfId="18" priority="188" operator="between">
      <formula>$J51</formula>
      <formula>$L51</formula>
    </cfRule>
  </conditionalFormatting>
  <conditionalFormatting sqref="AW52:BN52">
    <cfRule type="cellIs" dxfId="17" priority="189" operator="lessThan">
      <formula>$N52</formula>
    </cfRule>
  </conditionalFormatting>
  <conditionalFormatting sqref="AW52:BN52">
    <cfRule type="cellIs" dxfId="16" priority="190" operator="greaterThan">
      <formula>$I52</formula>
    </cfRule>
  </conditionalFormatting>
  <conditionalFormatting sqref="AW52:BN52">
    <cfRule type="cellIs" dxfId="15" priority="191" operator="between">
      <formula>$J52</formula>
      <formula>$L52</formula>
    </cfRule>
  </conditionalFormatting>
  <conditionalFormatting sqref="AW53:BN53">
    <cfRule type="cellIs" dxfId="14" priority="192" operator="lessThan">
      <formula>$N53</formula>
    </cfRule>
  </conditionalFormatting>
  <conditionalFormatting sqref="AW53:BN53">
    <cfRule type="cellIs" dxfId="13" priority="193" operator="greaterThan">
      <formula>$I53</formula>
    </cfRule>
  </conditionalFormatting>
  <conditionalFormatting sqref="AW53:BN53">
    <cfRule type="cellIs" dxfId="12" priority="194" operator="between">
      <formula>$J53</formula>
      <formula>$L53</formula>
    </cfRule>
  </conditionalFormatting>
  <conditionalFormatting sqref="AW54:BN54">
    <cfRule type="cellIs" dxfId="11" priority="195" operator="lessThan">
      <formula>$N54</formula>
    </cfRule>
  </conditionalFormatting>
  <conditionalFormatting sqref="AW54:BN54">
    <cfRule type="cellIs" dxfId="10" priority="196" operator="greaterThan">
      <formula>$I54</formula>
    </cfRule>
  </conditionalFormatting>
  <conditionalFormatting sqref="AW54:BN54">
    <cfRule type="cellIs" dxfId="9" priority="197" operator="between">
      <formula>$J54</formula>
      <formula>$L54</formula>
    </cfRule>
  </conditionalFormatting>
  <conditionalFormatting sqref="O14:BN14">
    <cfRule type="cellIs" dxfId="8" priority="198" operator="greaterThan">
      <formula>$N14</formula>
    </cfRule>
  </conditionalFormatting>
  <conditionalFormatting sqref="O14:BN14">
    <cfRule type="cellIs" dxfId="7" priority="199" operator="lessThan">
      <formula>$I14</formula>
    </cfRule>
  </conditionalFormatting>
  <conditionalFormatting sqref="O14:BN14">
    <cfRule type="cellIs" dxfId="6" priority="200" operator="between">
      <formula>$J14</formula>
      <formula>$L14</formula>
    </cfRule>
  </conditionalFormatting>
  <conditionalFormatting sqref="O69:BN69">
    <cfRule type="cellIs" dxfId="5" priority="201" operator="greaterThan">
      <formula>$N69</formula>
    </cfRule>
  </conditionalFormatting>
  <conditionalFormatting sqref="O69:BN69">
    <cfRule type="cellIs" dxfId="4" priority="202" operator="lessThan">
      <formula>$I69</formula>
    </cfRule>
  </conditionalFormatting>
  <conditionalFormatting sqref="O69:BN69">
    <cfRule type="cellIs" dxfId="3" priority="203" operator="between">
      <formula>$J69</formula>
      <formula>$L69</formula>
    </cfRule>
  </conditionalFormatting>
  <conditionalFormatting sqref="O6:BN6">
    <cfRule type="cellIs" dxfId="2" priority="204" operator="lessThan">
      <formula>$N6</formula>
    </cfRule>
  </conditionalFormatting>
  <conditionalFormatting sqref="O6:BN6">
    <cfRule type="cellIs" dxfId="1" priority="205" operator="greaterThan">
      <formula>$I6</formula>
    </cfRule>
  </conditionalFormatting>
  <conditionalFormatting sqref="O6:BN6">
    <cfRule type="cellIs" dxfId="0" priority="206" operator="between">
      <formula>$J6</formula>
      <formula>$L6</formula>
    </cfRule>
  </conditionalFormatting>
  <pageMargins left="0.78749999999999998" right="0.78749999999999998" top="1.12361111111111" bottom="1.12361111111111" header="0.78749999999999998" footer="0.78749999999999998"/>
  <pageSetup firstPageNumber="0" orientation="portrait" horizontalDpi="300" verticalDpi="300"/>
  <headerFooter>
    <oddHeader>&amp;C&amp;"Arial2,Normal"&amp;10&amp;A</oddHeader>
    <oddFooter>&amp;C&amp;"Arial2,Normal"&amp;10Página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1_Cálculo_de_Cuota</vt:lpstr>
      <vt:lpstr>2_Métricas</vt:lpstr>
      <vt:lpstr>3_Indicadores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Israel Araya Sequeira</dc:creator>
  <dc:description/>
  <cp:lastModifiedBy>Merlyn I. Valverde Arrieta</cp:lastModifiedBy>
  <cp:revision>67</cp:revision>
  <dcterms:created xsi:type="dcterms:W3CDTF">2019-08-19T17:49:45Z</dcterms:created>
  <dcterms:modified xsi:type="dcterms:W3CDTF">2020-09-09T21:43:05Z</dcterms:modified>
  <dc:language>es-CR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