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jcr-my.sharepoint.com/personal/dariasri_poder-judicial_go_cr/Documents/LIBERIA-/00.1. SEGUIMIENTOS ICJ GUANACASTE/INDICADORES 2020/06. Juzgado Contravencional de La Cruz/Julio/"/>
    </mc:Choice>
  </mc:AlternateContent>
  <xr:revisionPtr revIDLastSave="0" documentId="8_{2C841121-066F-4041-B361-A2E7EEB786B3}" xr6:coauthVersionLast="45" xr6:coauthVersionMax="45" xr10:uidLastSave="{00000000-0000-0000-0000-000000000000}"/>
  <bookViews>
    <workbookView xWindow="-108" yWindow="-108" windowWidth="22320" windowHeight="13176" tabRatio="500" activeTab="2" xr2:uid="{00000000-000D-0000-FFFF-FFFF00000000}"/>
  </bookViews>
  <sheets>
    <sheet name="Cálculo_de_Cuota" sheetId="1" r:id="rId1"/>
    <sheet name="Métricas" sheetId="2" r:id="rId2"/>
    <sheet name="Indicadores" sheetId="3" r:id="rId3"/>
    <sheet name="Control de Cambios" sheetId="4" r:id="rId4"/>
  </sheets>
  <definedNames>
    <definedName name="__xlfn_IFERROR">"""""""NA()"""""""</definedName>
    <definedName name="_AtRisk_FitDataRange_FIT_BE877_718C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3" i="4" l="1"/>
  <c r="E115" i="3"/>
  <c r="CB97" i="3"/>
  <c r="CA97" i="3"/>
  <c r="BZ97" i="3"/>
  <c r="BY97" i="3"/>
  <c r="BX97" i="3"/>
  <c r="BW97" i="3"/>
  <c r="BV97" i="3"/>
  <c r="BU97" i="3"/>
  <c r="BT97" i="3"/>
  <c r="BS97" i="3"/>
  <c r="BR97" i="3"/>
  <c r="BQ97" i="3"/>
  <c r="BP97" i="3"/>
  <c r="BO97" i="3"/>
  <c r="BN97" i="3"/>
  <c r="BM97" i="3"/>
  <c r="BL97" i="3"/>
  <c r="BK97" i="3"/>
  <c r="BJ97" i="3"/>
  <c r="BI97" i="3"/>
  <c r="BH97" i="3"/>
  <c r="BG97" i="3"/>
  <c r="BF97" i="3"/>
  <c r="BE97" i="3"/>
  <c r="BD97" i="3"/>
  <c r="BC97" i="3"/>
  <c r="BB97" i="3"/>
  <c r="BA97" i="3"/>
  <c r="AZ97" i="3"/>
  <c r="AY97" i="3"/>
  <c r="AX97" i="3"/>
  <c r="AW97" i="3"/>
  <c r="AV97" i="3"/>
  <c r="AU97" i="3"/>
  <c r="AT97" i="3"/>
  <c r="AS97" i="3"/>
  <c r="AR97" i="3"/>
  <c r="AQ97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O97" i="3"/>
  <c r="L97" i="3"/>
  <c r="CB94" i="3"/>
  <c r="CA94" i="3"/>
  <c r="BZ94" i="3"/>
  <c r="BY94" i="3"/>
  <c r="BX94" i="3"/>
  <c r="BW94" i="3"/>
  <c r="BV94" i="3"/>
  <c r="BU94" i="3"/>
  <c r="BT94" i="3"/>
  <c r="BS94" i="3"/>
  <c r="BR94" i="3"/>
  <c r="BQ94" i="3"/>
  <c r="BP94" i="3"/>
  <c r="BO94" i="3"/>
  <c r="BN94" i="3"/>
  <c r="BM94" i="3"/>
  <c r="BL94" i="3"/>
  <c r="BK94" i="3"/>
  <c r="BJ94" i="3"/>
  <c r="BI94" i="3"/>
  <c r="BH94" i="3"/>
  <c r="BG94" i="3"/>
  <c r="BF94" i="3"/>
  <c r="BE94" i="3"/>
  <c r="BD94" i="3"/>
  <c r="BC94" i="3"/>
  <c r="BB94" i="3"/>
  <c r="BA94" i="3"/>
  <c r="AZ94" i="3"/>
  <c r="AY94" i="3"/>
  <c r="AX94" i="3"/>
  <c r="AW94" i="3"/>
  <c r="AV94" i="3"/>
  <c r="AU94" i="3"/>
  <c r="AT94" i="3"/>
  <c r="AS94" i="3"/>
  <c r="AR94" i="3"/>
  <c r="AQ94" i="3"/>
  <c r="AP94" i="3"/>
  <c r="AO94" i="3"/>
  <c r="AN94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O94" i="3"/>
  <c r="L94" i="3"/>
  <c r="CB93" i="3"/>
  <c r="CA93" i="3"/>
  <c r="BZ93" i="3"/>
  <c r="BY93" i="3"/>
  <c r="BX93" i="3"/>
  <c r="BW93" i="3"/>
  <c r="BV93" i="3"/>
  <c r="BU93" i="3"/>
  <c r="BT93" i="3"/>
  <c r="BS93" i="3"/>
  <c r="BR93" i="3"/>
  <c r="BQ93" i="3"/>
  <c r="BP93" i="3"/>
  <c r="BO93" i="3"/>
  <c r="BN93" i="3"/>
  <c r="BM93" i="3"/>
  <c r="BL93" i="3"/>
  <c r="BK93" i="3"/>
  <c r="BJ93" i="3"/>
  <c r="BI93" i="3"/>
  <c r="BH93" i="3"/>
  <c r="BG93" i="3"/>
  <c r="BF93" i="3"/>
  <c r="BE93" i="3"/>
  <c r="BD93" i="3"/>
  <c r="BC93" i="3"/>
  <c r="BB93" i="3"/>
  <c r="BA93" i="3"/>
  <c r="AZ93" i="3"/>
  <c r="AY93" i="3"/>
  <c r="AX93" i="3"/>
  <c r="AW93" i="3"/>
  <c r="AV93" i="3"/>
  <c r="AU93" i="3"/>
  <c r="AT93" i="3"/>
  <c r="AS93" i="3"/>
  <c r="AR93" i="3"/>
  <c r="AQ93" i="3"/>
  <c r="AP93" i="3"/>
  <c r="AO93" i="3"/>
  <c r="AN93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O93" i="3"/>
  <c r="L93" i="3"/>
  <c r="CB88" i="3"/>
  <c r="CA88" i="3"/>
  <c r="BZ88" i="3"/>
  <c r="BY88" i="3"/>
  <c r="BX88" i="3"/>
  <c r="BW88" i="3"/>
  <c r="BV88" i="3"/>
  <c r="BU88" i="3"/>
  <c r="BT88" i="3"/>
  <c r="BS88" i="3"/>
  <c r="BR88" i="3"/>
  <c r="BQ88" i="3"/>
  <c r="BP88" i="3"/>
  <c r="BO88" i="3"/>
  <c r="BN88" i="3"/>
  <c r="BM88" i="3"/>
  <c r="BL88" i="3"/>
  <c r="BK88" i="3"/>
  <c r="BJ88" i="3"/>
  <c r="BI88" i="3"/>
  <c r="BH88" i="3"/>
  <c r="BG88" i="3"/>
  <c r="BF88" i="3"/>
  <c r="BE88" i="3"/>
  <c r="BD88" i="3"/>
  <c r="BC88" i="3"/>
  <c r="CB87" i="3"/>
  <c r="CA87" i="3"/>
  <c r="BZ87" i="3"/>
  <c r="BY87" i="3"/>
  <c r="BX87" i="3"/>
  <c r="BW87" i="3"/>
  <c r="BV87" i="3"/>
  <c r="BU87" i="3"/>
  <c r="BT87" i="3"/>
  <c r="BS87" i="3"/>
  <c r="BR87" i="3"/>
  <c r="BQ87" i="3"/>
  <c r="BP87" i="3"/>
  <c r="BO87" i="3"/>
  <c r="BN87" i="3"/>
  <c r="BM87" i="3"/>
  <c r="BL87" i="3"/>
  <c r="BK87" i="3"/>
  <c r="BJ87" i="3"/>
  <c r="BI87" i="3"/>
  <c r="BH87" i="3"/>
  <c r="BG87" i="3"/>
  <c r="BF87" i="3"/>
  <c r="BE87" i="3"/>
  <c r="BD87" i="3"/>
  <c r="BC87" i="3"/>
  <c r="CB86" i="3"/>
  <c r="CA86" i="3"/>
  <c r="BZ86" i="3"/>
  <c r="BY86" i="3"/>
  <c r="BX86" i="3"/>
  <c r="BW86" i="3"/>
  <c r="BV86" i="3"/>
  <c r="BU86" i="3"/>
  <c r="BT86" i="3"/>
  <c r="BS86" i="3"/>
  <c r="BR86" i="3"/>
  <c r="BQ86" i="3"/>
  <c r="BP86" i="3"/>
  <c r="BO86" i="3"/>
  <c r="BN86" i="3"/>
  <c r="BM86" i="3"/>
  <c r="BL86" i="3"/>
  <c r="BK86" i="3"/>
  <c r="BJ86" i="3"/>
  <c r="BI86" i="3"/>
  <c r="BH86" i="3"/>
  <c r="BG86" i="3"/>
  <c r="BF86" i="3"/>
  <c r="BE86" i="3"/>
  <c r="BD86" i="3"/>
  <c r="BC86" i="3"/>
  <c r="CB85" i="3"/>
  <c r="CB83" i="3" s="1"/>
  <c r="CA85" i="3"/>
  <c r="BZ85" i="3"/>
  <c r="BY85" i="3"/>
  <c r="BX85" i="3"/>
  <c r="BW85" i="3"/>
  <c r="BV85" i="3"/>
  <c r="BU85" i="3"/>
  <c r="BT85" i="3"/>
  <c r="BS85" i="3"/>
  <c r="BR85" i="3"/>
  <c r="BQ85" i="3"/>
  <c r="BQ83" i="3" s="1"/>
  <c r="BP85" i="3"/>
  <c r="BP83" i="3" s="1"/>
  <c r="BO85" i="3"/>
  <c r="BN85" i="3"/>
  <c r="BM85" i="3"/>
  <c r="BL85" i="3"/>
  <c r="BK85" i="3"/>
  <c r="BJ85" i="3"/>
  <c r="BI85" i="3"/>
  <c r="BH85" i="3"/>
  <c r="BG85" i="3"/>
  <c r="BF85" i="3"/>
  <c r="BE85" i="3"/>
  <c r="BD85" i="3"/>
  <c r="BD83" i="3" s="1"/>
  <c r="BC85" i="3"/>
  <c r="CB84" i="3"/>
  <c r="CA84" i="3"/>
  <c r="CA83" i="3" s="1"/>
  <c r="BZ84" i="3"/>
  <c r="BY84" i="3"/>
  <c r="BX84" i="3"/>
  <c r="BW84" i="3"/>
  <c r="BW83" i="3" s="1"/>
  <c r="BV84" i="3"/>
  <c r="BU84" i="3"/>
  <c r="BT84" i="3"/>
  <c r="BS84" i="3"/>
  <c r="BS83" i="3" s="1"/>
  <c r="BR84" i="3"/>
  <c r="BR83" i="3" s="1"/>
  <c r="BQ84" i="3"/>
  <c r="BP84" i="3"/>
  <c r="BO84" i="3"/>
  <c r="BO83" i="3" s="1"/>
  <c r="BN84" i="3"/>
  <c r="BN83" i="3" s="1"/>
  <c r="BM84" i="3"/>
  <c r="BL84" i="3"/>
  <c r="BK84" i="3"/>
  <c r="BJ84" i="3"/>
  <c r="BI84" i="3"/>
  <c r="BH84" i="3"/>
  <c r="BG84" i="3"/>
  <c r="BG83" i="3" s="1"/>
  <c r="BF84" i="3"/>
  <c r="BF83" i="3" s="1"/>
  <c r="BE84" i="3"/>
  <c r="BD84" i="3"/>
  <c r="BC84" i="3"/>
  <c r="BC83" i="3" s="1"/>
  <c r="BE83" i="3"/>
  <c r="CB82" i="3"/>
  <c r="CA82" i="3"/>
  <c r="BZ82" i="3"/>
  <c r="BY82" i="3"/>
  <c r="BX82" i="3"/>
  <c r="BW82" i="3"/>
  <c r="BV82" i="3"/>
  <c r="BU82" i="3"/>
  <c r="BT82" i="3"/>
  <c r="BS82" i="3"/>
  <c r="BR82" i="3"/>
  <c r="BQ82" i="3"/>
  <c r="BP82" i="3"/>
  <c r="BO82" i="3"/>
  <c r="BN82" i="3"/>
  <c r="BM82" i="3"/>
  <c r="BL82" i="3"/>
  <c r="BK82" i="3"/>
  <c r="BJ82" i="3"/>
  <c r="BI82" i="3"/>
  <c r="BH82" i="3"/>
  <c r="BG82" i="3"/>
  <c r="BF82" i="3"/>
  <c r="BE82" i="3"/>
  <c r="BD82" i="3"/>
  <c r="BC82" i="3"/>
  <c r="BB82" i="3"/>
  <c r="BA82" i="3"/>
  <c r="AZ82" i="3"/>
  <c r="AY82" i="3"/>
  <c r="AX82" i="3"/>
  <c r="AW82" i="3"/>
  <c r="AV82" i="3"/>
  <c r="AU82" i="3"/>
  <c r="AT82" i="3"/>
  <c r="AS82" i="3"/>
  <c r="AR82" i="3"/>
  <c r="AQ82" i="3"/>
  <c r="AP82" i="3"/>
  <c r="AO82" i="3"/>
  <c r="AN82" i="3"/>
  <c r="AM82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O82" i="3"/>
  <c r="L82" i="3"/>
  <c r="CB81" i="3"/>
  <c r="CA81" i="3"/>
  <c r="BZ81" i="3"/>
  <c r="BY81" i="3"/>
  <c r="BX81" i="3"/>
  <c r="BW81" i="3"/>
  <c r="BV81" i="3"/>
  <c r="BU81" i="3"/>
  <c r="BT81" i="3"/>
  <c r="BS81" i="3"/>
  <c r="BR81" i="3"/>
  <c r="BQ81" i="3"/>
  <c r="BP81" i="3"/>
  <c r="BO81" i="3"/>
  <c r="BN81" i="3"/>
  <c r="BM81" i="3"/>
  <c r="BL81" i="3"/>
  <c r="BK81" i="3"/>
  <c r="BJ81" i="3"/>
  <c r="BI81" i="3"/>
  <c r="BH81" i="3"/>
  <c r="BG81" i="3"/>
  <c r="BF81" i="3"/>
  <c r="BE81" i="3"/>
  <c r="BD81" i="3"/>
  <c r="BC81" i="3"/>
  <c r="BB81" i="3"/>
  <c r="BA81" i="3"/>
  <c r="AZ81" i="3"/>
  <c r="AY81" i="3"/>
  <c r="AX81" i="3"/>
  <c r="AW81" i="3"/>
  <c r="AV81" i="3"/>
  <c r="AU81" i="3"/>
  <c r="AT81" i="3"/>
  <c r="AS81" i="3"/>
  <c r="AR81" i="3"/>
  <c r="AQ81" i="3"/>
  <c r="AP81" i="3"/>
  <c r="AO81" i="3"/>
  <c r="AN81" i="3"/>
  <c r="AM81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O81" i="3"/>
  <c r="L81" i="3"/>
  <c r="CB80" i="3"/>
  <c r="CA80" i="3"/>
  <c r="BZ80" i="3"/>
  <c r="BY80" i="3"/>
  <c r="BX80" i="3"/>
  <c r="BW80" i="3"/>
  <c r="BV80" i="3"/>
  <c r="BU80" i="3"/>
  <c r="BT80" i="3"/>
  <c r="BS80" i="3"/>
  <c r="BS76" i="3" s="1"/>
  <c r="BS75" i="3" s="1"/>
  <c r="BR80" i="3"/>
  <c r="BQ80" i="3"/>
  <c r="BP80" i="3"/>
  <c r="BO80" i="3"/>
  <c r="BN80" i="3"/>
  <c r="BM80" i="3"/>
  <c r="BL80" i="3"/>
  <c r="BK80" i="3"/>
  <c r="BJ80" i="3"/>
  <c r="BI80" i="3"/>
  <c r="BH80" i="3"/>
  <c r="BG80" i="3"/>
  <c r="BF80" i="3"/>
  <c r="BE80" i="3"/>
  <c r="BD80" i="3"/>
  <c r="BC80" i="3"/>
  <c r="BB80" i="3"/>
  <c r="BA80" i="3"/>
  <c r="AZ80" i="3"/>
  <c r="AY80" i="3"/>
  <c r="AX80" i="3"/>
  <c r="AW80" i="3"/>
  <c r="AV80" i="3"/>
  <c r="AU80" i="3"/>
  <c r="AT80" i="3"/>
  <c r="AS80" i="3"/>
  <c r="AR80" i="3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Y80" i="3"/>
  <c r="X80" i="3"/>
  <c r="W80" i="3"/>
  <c r="V80" i="3"/>
  <c r="U80" i="3"/>
  <c r="T80" i="3"/>
  <c r="S80" i="3"/>
  <c r="R80" i="3"/>
  <c r="O80" i="3"/>
  <c r="L80" i="3"/>
  <c r="CB79" i="3"/>
  <c r="CA79" i="3"/>
  <c r="BZ79" i="3"/>
  <c r="BY79" i="3"/>
  <c r="BX79" i="3"/>
  <c r="BW79" i="3"/>
  <c r="BV79" i="3"/>
  <c r="BU79" i="3"/>
  <c r="BT79" i="3"/>
  <c r="BS79" i="3"/>
  <c r="BR79" i="3"/>
  <c r="BQ79" i="3"/>
  <c r="BP79" i="3"/>
  <c r="BP76" i="3" s="1"/>
  <c r="BP75" i="3" s="1"/>
  <c r="BO79" i="3"/>
  <c r="BN79" i="3"/>
  <c r="BM79" i="3"/>
  <c r="BL79" i="3"/>
  <c r="BK79" i="3"/>
  <c r="BJ79" i="3"/>
  <c r="BI79" i="3"/>
  <c r="BH79" i="3"/>
  <c r="BG79" i="3"/>
  <c r="BF79" i="3"/>
  <c r="BE79" i="3"/>
  <c r="BD79" i="3"/>
  <c r="BC79" i="3"/>
  <c r="BB79" i="3"/>
  <c r="BA79" i="3"/>
  <c r="AZ79" i="3"/>
  <c r="AY79" i="3"/>
  <c r="AX79" i="3"/>
  <c r="AW79" i="3"/>
  <c r="AV79" i="3"/>
  <c r="AU79" i="3"/>
  <c r="AT79" i="3"/>
  <c r="AS79" i="3"/>
  <c r="AR79" i="3"/>
  <c r="AQ79" i="3"/>
  <c r="AP79" i="3"/>
  <c r="AO79" i="3"/>
  <c r="AN79" i="3"/>
  <c r="AM79" i="3"/>
  <c r="AL79" i="3"/>
  <c r="AK79" i="3"/>
  <c r="AJ79" i="3"/>
  <c r="AI79" i="3"/>
  <c r="AH79" i="3"/>
  <c r="AG79" i="3"/>
  <c r="AF79" i="3"/>
  <c r="AF76" i="3" s="1"/>
  <c r="AF75" i="3" s="1"/>
  <c r="AE79" i="3"/>
  <c r="AD79" i="3"/>
  <c r="AC79" i="3"/>
  <c r="AB79" i="3"/>
  <c r="AA79" i="3"/>
  <c r="Z79" i="3"/>
  <c r="Y79" i="3"/>
  <c r="X79" i="3"/>
  <c r="W79" i="3"/>
  <c r="V79" i="3"/>
  <c r="U79" i="3"/>
  <c r="T79" i="3"/>
  <c r="S79" i="3"/>
  <c r="R79" i="3"/>
  <c r="O79" i="3"/>
  <c r="L79" i="3"/>
  <c r="CB78" i="3"/>
  <c r="CA78" i="3"/>
  <c r="BZ78" i="3"/>
  <c r="BY78" i="3"/>
  <c r="BX78" i="3"/>
  <c r="BW78" i="3"/>
  <c r="BV78" i="3"/>
  <c r="BU78" i="3"/>
  <c r="BT78" i="3"/>
  <c r="BS78" i="3"/>
  <c r="BR78" i="3"/>
  <c r="BQ78" i="3"/>
  <c r="BP78" i="3"/>
  <c r="BO78" i="3"/>
  <c r="BN78" i="3"/>
  <c r="BM78" i="3"/>
  <c r="BL78" i="3"/>
  <c r="BK78" i="3"/>
  <c r="BJ78" i="3"/>
  <c r="BI78" i="3"/>
  <c r="BH78" i="3"/>
  <c r="BG78" i="3"/>
  <c r="BF78" i="3"/>
  <c r="BE78" i="3"/>
  <c r="BD78" i="3"/>
  <c r="BC78" i="3"/>
  <c r="BB78" i="3"/>
  <c r="BA78" i="3"/>
  <c r="AZ78" i="3"/>
  <c r="AY78" i="3"/>
  <c r="AX78" i="3"/>
  <c r="AW78" i="3"/>
  <c r="AV78" i="3"/>
  <c r="AU78" i="3"/>
  <c r="AT78" i="3"/>
  <c r="AS78" i="3"/>
  <c r="AR78" i="3"/>
  <c r="AQ78" i="3"/>
  <c r="AP78" i="3"/>
  <c r="AO78" i="3"/>
  <c r="AN78" i="3"/>
  <c r="AM78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O78" i="3"/>
  <c r="L78" i="3"/>
  <c r="CB77" i="3"/>
  <c r="CA77" i="3"/>
  <c r="BZ77" i="3"/>
  <c r="BY77" i="3"/>
  <c r="BX77" i="3"/>
  <c r="BW77" i="3"/>
  <c r="BV77" i="3"/>
  <c r="BU77" i="3"/>
  <c r="BT77" i="3"/>
  <c r="BS77" i="3"/>
  <c r="BR77" i="3"/>
  <c r="BQ77" i="3"/>
  <c r="BP77" i="3"/>
  <c r="BO77" i="3"/>
  <c r="BN77" i="3"/>
  <c r="BM77" i="3"/>
  <c r="BL77" i="3"/>
  <c r="BK77" i="3"/>
  <c r="BJ77" i="3"/>
  <c r="BI77" i="3"/>
  <c r="BH77" i="3"/>
  <c r="BG77" i="3"/>
  <c r="BF77" i="3"/>
  <c r="BE77" i="3"/>
  <c r="BD77" i="3"/>
  <c r="BC77" i="3"/>
  <c r="BB77" i="3"/>
  <c r="BA77" i="3"/>
  <c r="AZ77" i="3"/>
  <c r="AY77" i="3"/>
  <c r="AX77" i="3"/>
  <c r="AW77" i="3"/>
  <c r="AV77" i="3"/>
  <c r="AU77" i="3"/>
  <c r="AT77" i="3"/>
  <c r="AS77" i="3"/>
  <c r="AR77" i="3"/>
  <c r="AQ77" i="3"/>
  <c r="AP77" i="3"/>
  <c r="AO77" i="3"/>
  <c r="AN77" i="3"/>
  <c r="AM77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O77" i="3"/>
  <c r="L77" i="3"/>
  <c r="AR76" i="3"/>
  <c r="AR75" i="3" s="1"/>
  <c r="Q76" i="3"/>
  <c r="J76" i="3"/>
  <c r="J75" i="3" s="1"/>
  <c r="L75" i="3" s="1"/>
  <c r="O74" i="3"/>
  <c r="L74" i="3"/>
  <c r="O73" i="3"/>
  <c r="L73" i="3"/>
  <c r="O72" i="3"/>
  <c r="L72" i="3"/>
  <c r="O71" i="3"/>
  <c r="L71" i="3"/>
  <c r="CB70" i="3"/>
  <c r="CA70" i="3"/>
  <c r="BZ70" i="3"/>
  <c r="BY70" i="3"/>
  <c r="BX70" i="3"/>
  <c r="BW70" i="3"/>
  <c r="BV70" i="3"/>
  <c r="BU70" i="3"/>
  <c r="BT70" i="3"/>
  <c r="BS70" i="3"/>
  <c r="BR70" i="3"/>
  <c r="BQ70" i="3"/>
  <c r="BP70" i="3"/>
  <c r="BO70" i="3"/>
  <c r="BN70" i="3"/>
  <c r="BM70" i="3"/>
  <c r="BL70" i="3"/>
  <c r="BK70" i="3"/>
  <c r="BJ70" i="3"/>
  <c r="BI70" i="3"/>
  <c r="BH70" i="3"/>
  <c r="BG70" i="3"/>
  <c r="BF70" i="3"/>
  <c r="BE70" i="3"/>
  <c r="BD70" i="3"/>
  <c r="BC70" i="3"/>
  <c r="BB70" i="3"/>
  <c r="BA70" i="3"/>
  <c r="AZ70" i="3"/>
  <c r="AY70" i="3"/>
  <c r="AX70" i="3"/>
  <c r="AW70" i="3"/>
  <c r="AV70" i="3"/>
  <c r="AU70" i="3"/>
  <c r="AT70" i="3"/>
  <c r="AS70" i="3"/>
  <c r="AR70" i="3"/>
  <c r="AQ70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O70" i="3"/>
  <c r="L70" i="3"/>
  <c r="AP69" i="3"/>
  <c r="AO69" i="3"/>
  <c r="AN69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O69" i="3"/>
  <c r="L69" i="3"/>
  <c r="CB68" i="3"/>
  <c r="CA68" i="3"/>
  <c r="BZ68" i="3"/>
  <c r="BY68" i="3"/>
  <c r="BX68" i="3"/>
  <c r="BW68" i="3"/>
  <c r="BV68" i="3"/>
  <c r="BU68" i="3"/>
  <c r="BT68" i="3"/>
  <c r="BS68" i="3"/>
  <c r="BR68" i="3"/>
  <c r="BQ68" i="3"/>
  <c r="BP68" i="3"/>
  <c r="BO68" i="3"/>
  <c r="BN68" i="3"/>
  <c r="BM68" i="3"/>
  <c r="BL68" i="3"/>
  <c r="BK68" i="3"/>
  <c r="BJ68" i="3"/>
  <c r="BI68" i="3"/>
  <c r="BH68" i="3"/>
  <c r="BG68" i="3"/>
  <c r="BF68" i="3"/>
  <c r="BE68" i="3"/>
  <c r="BD68" i="3"/>
  <c r="BC68" i="3"/>
  <c r="BB68" i="3"/>
  <c r="BA68" i="3"/>
  <c r="AZ68" i="3"/>
  <c r="AY68" i="3"/>
  <c r="AX68" i="3"/>
  <c r="AW68" i="3"/>
  <c r="AV68" i="3"/>
  <c r="AU68" i="3"/>
  <c r="AT68" i="3"/>
  <c r="AS68" i="3"/>
  <c r="AR68" i="3"/>
  <c r="AQ68" i="3"/>
  <c r="AP68" i="3"/>
  <c r="AO68" i="3"/>
  <c r="AN68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O68" i="3"/>
  <c r="L68" i="3"/>
  <c r="CB67" i="3"/>
  <c r="CA67" i="3"/>
  <c r="BZ67" i="3"/>
  <c r="BY67" i="3"/>
  <c r="BX67" i="3"/>
  <c r="BX64" i="3" s="1"/>
  <c r="BW67" i="3"/>
  <c r="BV67" i="3"/>
  <c r="BU67" i="3"/>
  <c r="BT67" i="3"/>
  <c r="BS67" i="3"/>
  <c r="BR67" i="3"/>
  <c r="BQ67" i="3"/>
  <c r="BP67" i="3"/>
  <c r="BO67" i="3"/>
  <c r="BN67" i="3"/>
  <c r="BM67" i="3"/>
  <c r="BL67" i="3"/>
  <c r="BL64" i="3" s="1"/>
  <c r="BK67" i="3"/>
  <c r="BJ67" i="3"/>
  <c r="BI67" i="3"/>
  <c r="BH67" i="3"/>
  <c r="BG67" i="3"/>
  <c r="BF67" i="3"/>
  <c r="BE67" i="3"/>
  <c r="BD67" i="3"/>
  <c r="BC67" i="3"/>
  <c r="BB67" i="3"/>
  <c r="BA67" i="3"/>
  <c r="AZ67" i="3"/>
  <c r="AZ64" i="3" s="1"/>
  <c r="AY67" i="3"/>
  <c r="AX67" i="3"/>
  <c r="AW67" i="3"/>
  <c r="AV67" i="3"/>
  <c r="AU67" i="3"/>
  <c r="AT67" i="3"/>
  <c r="AS67" i="3"/>
  <c r="AR67" i="3"/>
  <c r="AQ67" i="3"/>
  <c r="AP67" i="3"/>
  <c r="AO67" i="3"/>
  <c r="AN67" i="3"/>
  <c r="AN64" i="3" s="1"/>
  <c r="AM67" i="3"/>
  <c r="AL67" i="3"/>
  <c r="AK67" i="3"/>
  <c r="AJ67" i="3"/>
  <c r="AI67" i="3"/>
  <c r="AH67" i="3"/>
  <c r="AG67" i="3"/>
  <c r="AF67" i="3"/>
  <c r="AE67" i="3"/>
  <c r="AD67" i="3"/>
  <c r="AC67" i="3"/>
  <c r="AB67" i="3"/>
  <c r="AB64" i="3" s="1"/>
  <c r="AA67" i="3"/>
  <c r="Z67" i="3"/>
  <c r="Y67" i="3"/>
  <c r="X67" i="3"/>
  <c r="W67" i="3"/>
  <c r="V67" i="3"/>
  <c r="U67" i="3"/>
  <c r="T67" i="3"/>
  <c r="S67" i="3"/>
  <c r="R67" i="3"/>
  <c r="O67" i="3"/>
  <c r="L67" i="3"/>
  <c r="CB66" i="3"/>
  <c r="CA66" i="3"/>
  <c r="BZ66" i="3"/>
  <c r="BY66" i="3"/>
  <c r="BX66" i="3"/>
  <c r="BW66" i="3"/>
  <c r="BV66" i="3"/>
  <c r="BU66" i="3"/>
  <c r="BT66" i="3"/>
  <c r="BS66" i="3"/>
  <c r="BR66" i="3"/>
  <c r="BQ66" i="3"/>
  <c r="BP66" i="3"/>
  <c r="BO66" i="3"/>
  <c r="BN66" i="3"/>
  <c r="BM66" i="3"/>
  <c r="BL66" i="3"/>
  <c r="BK66" i="3"/>
  <c r="BJ66" i="3"/>
  <c r="BI66" i="3"/>
  <c r="BH66" i="3"/>
  <c r="BG66" i="3"/>
  <c r="BF66" i="3"/>
  <c r="BE66" i="3"/>
  <c r="BD66" i="3"/>
  <c r="BC66" i="3"/>
  <c r="BB66" i="3"/>
  <c r="BA66" i="3"/>
  <c r="AZ66" i="3"/>
  <c r="AY66" i="3"/>
  <c r="AX66" i="3"/>
  <c r="AW66" i="3"/>
  <c r="AV66" i="3"/>
  <c r="AU66" i="3"/>
  <c r="AT66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O66" i="3"/>
  <c r="L66" i="3"/>
  <c r="CB65" i="3"/>
  <c r="CA65" i="3"/>
  <c r="BZ65" i="3"/>
  <c r="BY65" i="3"/>
  <c r="BX65" i="3"/>
  <c r="BW65" i="3"/>
  <c r="BV65" i="3"/>
  <c r="BU65" i="3"/>
  <c r="BT65" i="3"/>
  <c r="BS65" i="3"/>
  <c r="BR65" i="3"/>
  <c r="BQ65" i="3"/>
  <c r="BP65" i="3"/>
  <c r="BO65" i="3"/>
  <c r="BN65" i="3"/>
  <c r="BM65" i="3"/>
  <c r="BL65" i="3"/>
  <c r="BK65" i="3"/>
  <c r="BJ65" i="3"/>
  <c r="BI65" i="3"/>
  <c r="BH65" i="3"/>
  <c r="BG65" i="3"/>
  <c r="BF65" i="3"/>
  <c r="BE65" i="3"/>
  <c r="BD65" i="3"/>
  <c r="BC65" i="3"/>
  <c r="BB65" i="3"/>
  <c r="BA65" i="3"/>
  <c r="AZ65" i="3"/>
  <c r="AY65" i="3"/>
  <c r="AX65" i="3"/>
  <c r="AW65" i="3"/>
  <c r="AV65" i="3"/>
  <c r="AU65" i="3"/>
  <c r="AT65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O65" i="3"/>
  <c r="L65" i="3"/>
  <c r="Q64" i="3"/>
  <c r="O64" i="3" s="1"/>
  <c r="L64" i="3"/>
  <c r="J64" i="3"/>
  <c r="CB63" i="3"/>
  <c r="CA63" i="3"/>
  <c r="BZ63" i="3"/>
  <c r="BY63" i="3"/>
  <c r="BX63" i="3"/>
  <c r="BW63" i="3"/>
  <c r="BV63" i="3"/>
  <c r="BU63" i="3"/>
  <c r="BT63" i="3"/>
  <c r="BS63" i="3"/>
  <c r="BR63" i="3"/>
  <c r="BQ63" i="3"/>
  <c r="BP63" i="3"/>
  <c r="BO63" i="3"/>
  <c r="BN63" i="3"/>
  <c r="BM63" i="3"/>
  <c r="BL63" i="3"/>
  <c r="BK63" i="3"/>
  <c r="BJ63" i="3"/>
  <c r="BI63" i="3"/>
  <c r="BH63" i="3"/>
  <c r="BG63" i="3"/>
  <c r="BF63" i="3"/>
  <c r="BE63" i="3"/>
  <c r="BD63" i="3"/>
  <c r="BC63" i="3"/>
  <c r="BB63" i="3"/>
  <c r="BA63" i="3"/>
  <c r="AZ63" i="3"/>
  <c r="AY63" i="3"/>
  <c r="AX63" i="3"/>
  <c r="AW63" i="3"/>
  <c r="AV63" i="3"/>
  <c r="AU63" i="3"/>
  <c r="AT63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O63" i="3"/>
  <c r="L63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O62" i="3"/>
  <c r="L62" i="3"/>
  <c r="CB61" i="3"/>
  <c r="CA61" i="3"/>
  <c r="BZ61" i="3"/>
  <c r="BY61" i="3"/>
  <c r="BX61" i="3"/>
  <c r="BW61" i="3"/>
  <c r="BV61" i="3"/>
  <c r="BU61" i="3"/>
  <c r="BT61" i="3"/>
  <c r="BS61" i="3"/>
  <c r="BR61" i="3"/>
  <c r="BR57" i="3" s="1"/>
  <c r="BQ61" i="3"/>
  <c r="BP61" i="3"/>
  <c r="BO61" i="3"/>
  <c r="BN61" i="3"/>
  <c r="BM61" i="3"/>
  <c r="BL61" i="3"/>
  <c r="BK61" i="3"/>
  <c r="BJ61" i="3"/>
  <c r="BI61" i="3"/>
  <c r="BH61" i="3"/>
  <c r="BG61" i="3"/>
  <c r="BF61" i="3"/>
  <c r="BE61" i="3"/>
  <c r="BD61" i="3"/>
  <c r="BC61" i="3"/>
  <c r="BB61" i="3"/>
  <c r="BA61" i="3"/>
  <c r="AZ61" i="3"/>
  <c r="AY61" i="3"/>
  <c r="AX61" i="3"/>
  <c r="AW61" i="3"/>
  <c r="AV61" i="3"/>
  <c r="AU61" i="3"/>
  <c r="AT61" i="3"/>
  <c r="AS61" i="3"/>
  <c r="AR61" i="3"/>
  <c r="AQ61" i="3"/>
  <c r="AP61" i="3"/>
  <c r="AP57" i="3" s="1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V57" i="3" s="1"/>
  <c r="U61" i="3"/>
  <c r="T61" i="3"/>
  <c r="S61" i="3"/>
  <c r="R61" i="3"/>
  <c r="O61" i="3"/>
  <c r="L61" i="3"/>
  <c r="CB60" i="3"/>
  <c r="CA60" i="3"/>
  <c r="BZ60" i="3"/>
  <c r="BY60" i="3"/>
  <c r="BX60" i="3"/>
  <c r="BW60" i="3"/>
  <c r="BW57" i="3" s="1"/>
  <c r="BV60" i="3"/>
  <c r="BU60" i="3"/>
  <c r="BT60" i="3"/>
  <c r="BS60" i="3"/>
  <c r="BR60" i="3"/>
  <c r="BQ60" i="3"/>
  <c r="BP60" i="3"/>
  <c r="BO60" i="3"/>
  <c r="BN60" i="3"/>
  <c r="BM60" i="3"/>
  <c r="BL60" i="3"/>
  <c r="BK60" i="3"/>
  <c r="BK57" i="3" s="1"/>
  <c r="BJ60" i="3"/>
  <c r="BI60" i="3"/>
  <c r="BH60" i="3"/>
  <c r="BG60" i="3"/>
  <c r="BF60" i="3"/>
  <c r="BE60" i="3"/>
  <c r="BD60" i="3"/>
  <c r="BC60" i="3"/>
  <c r="BB60" i="3"/>
  <c r="BA60" i="3"/>
  <c r="AZ60" i="3"/>
  <c r="AY60" i="3"/>
  <c r="AX60" i="3"/>
  <c r="AW60" i="3"/>
  <c r="AV60" i="3"/>
  <c r="AU60" i="3"/>
  <c r="AT60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E57" i="3" s="1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O60" i="3"/>
  <c r="L60" i="3"/>
  <c r="CB59" i="3"/>
  <c r="CA59" i="3"/>
  <c r="BZ59" i="3"/>
  <c r="BY59" i="3"/>
  <c r="BX59" i="3"/>
  <c r="BW59" i="3"/>
  <c r="BV59" i="3"/>
  <c r="BU59" i="3"/>
  <c r="BT59" i="3"/>
  <c r="BT57" i="3" s="1"/>
  <c r="BS59" i="3"/>
  <c r="BR59" i="3"/>
  <c r="BQ59" i="3"/>
  <c r="BP59" i="3"/>
  <c r="BO59" i="3"/>
  <c r="BN59" i="3"/>
  <c r="BM59" i="3"/>
  <c r="BL59" i="3"/>
  <c r="BL57" i="3" s="1"/>
  <c r="BK59" i="3"/>
  <c r="BJ59" i="3"/>
  <c r="BI59" i="3"/>
  <c r="BH59" i="3"/>
  <c r="BH57" i="3" s="1"/>
  <c r="BG59" i="3"/>
  <c r="BF59" i="3"/>
  <c r="BE59" i="3"/>
  <c r="BD59" i="3"/>
  <c r="BC59" i="3"/>
  <c r="BB59" i="3"/>
  <c r="BA59" i="3"/>
  <c r="AZ59" i="3"/>
  <c r="AZ57" i="3" s="1"/>
  <c r="AY59" i="3"/>
  <c r="AX59" i="3"/>
  <c r="AW59" i="3"/>
  <c r="AV59" i="3"/>
  <c r="AV57" i="3" s="1"/>
  <c r="AU59" i="3"/>
  <c r="AT59" i="3"/>
  <c r="AS59" i="3"/>
  <c r="AR59" i="3"/>
  <c r="AQ59" i="3"/>
  <c r="AP59" i="3"/>
  <c r="AO59" i="3"/>
  <c r="AN59" i="3"/>
  <c r="AM59" i="3"/>
  <c r="AL59" i="3"/>
  <c r="AK59" i="3"/>
  <c r="AJ59" i="3"/>
  <c r="AJ57" i="3" s="1"/>
  <c r="AI59" i="3"/>
  <c r="AH59" i="3"/>
  <c r="AG59" i="3"/>
  <c r="AF59" i="3"/>
  <c r="AF57" i="3" s="1"/>
  <c r="AE59" i="3"/>
  <c r="AD59" i="3"/>
  <c r="AC59" i="3"/>
  <c r="AB59" i="3"/>
  <c r="AA59" i="3"/>
  <c r="Z59" i="3"/>
  <c r="Y59" i="3"/>
  <c r="X59" i="3"/>
  <c r="X57" i="3" s="1"/>
  <c r="W59" i="3"/>
  <c r="V59" i="3"/>
  <c r="U59" i="3"/>
  <c r="T59" i="3"/>
  <c r="S59" i="3"/>
  <c r="R59" i="3"/>
  <c r="O59" i="3"/>
  <c r="L59" i="3"/>
  <c r="CB58" i="3"/>
  <c r="CA58" i="3"/>
  <c r="BZ58" i="3"/>
  <c r="BY58" i="3"/>
  <c r="BY57" i="3" s="1"/>
  <c r="BX58" i="3"/>
  <c r="BW58" i="3"/>
  <c r="BV58" i="3"/>
  <c r="BU58" i="3"/>
  <c r="BT58" i="3"/>
  <c r="BS58" i="3"/>
  <c r="BR58" i="3"/>
  <c r="BQ58" i="3"/>
  <c r="BQ57" i="3" s="1"/>
  <c r="BP58" i="3"/>
  <c r="BO58" i="3"/>
  <c r="BN58" i="3"/>
  <c r="BM58" i="3"/>
  <c r="BM57" i="3" s="1"/>
  <c r="BL58" i="3"/>
  <c r="BK58" i="3"/>
  <c r="BJ58" i="3"/>
  <c r="BI58" i="3"/>
  <c r="BH58" i="3"/>
  <c r="BG58" i="3"/>
  <c r="BF58" i="3"/>
  <c r="BE58" i="3"/>
  <c r="BE57" i="3" s="1"/>
  <c r="BD58" i="3"/>
  <c r="BC58" i="3"/>
  <c r="BB58" i="3"/>
  <c r="BA58" i="3"/>
  <c r="BA57" i="3" s="1"/>
  <c r="AZ58" i="3"/>
  <c r="AY58" i="3"/>
  <c r="AX58" i="3"/>
  <c r="AW58" i="3"/>
  <c r="AV58" i="3"/>
  <c r="AU58" i="3"/>
  <c r="AT58" i="3"/>
  <c r="AS58" i="3"/>
  <c r="AS57" i="3" s="1"/>
  <c r="AR58" i="3"/>
  <c r="AQ58" i="3"/>
  <c r="AP58" i="3"/>
  <c r="AO58" i="3"/>
  <c r="AO57" i="3" s="1"/>
  <c r="AN58" i="3"/>
  <c r="AM58" i="3"/>
  <c r="AL58" i="3"/>
  <c r="AK58" i="3"/>
  <c r="AJ58" i="3"/>
  <c r="AI58" i="3"/>
  <c r="AH58" i="3"/>
  <c r="AG58" i="3"/>
  <c r="AF58" i="3"/>
  <c r="AE58" i="3"/>
  <c r="AD58" i="3"/>
  <c r="AC58" i="3"/>
  <c r="AC57" i="3" s="1"/>
  <c r="AB58" i="3"/>
  <c r="AA58" i="3"/>
  <c r="Z58" i="3"/>
  <c r="Y58" i="3"/>
  <c r="Y57" i="3" s="1"/>
  <c r="X58" i="3"/>
  <c r="W58" i="3"/>
  <c r="V58" i="3"/>
  <c r="U58" i="3"/>
  <c r="T58" i="3"/>
  <c r="S58" i="3"/>
  <c r="R58" i="3"/>
  <c r="O58" i="3"/>
  <c r="L58" i="3"/>
  <c r="BB57" i="3"/>
  <c r="Q57" i="3"/>
  <c r="O57" i="3" s="1"/>
  <c r="J57" i="3"/>
  <c r="L57" i="3" s="1"/>
  <c r="CB56" i="3"/>
  <c r="CA56" i="3"/>
  <c r="BZ56" i="3"/>
  <c r="BY56" i="3"/>
  <c r="BX56" i="3"/>
  <c r="BW56" i="3"/>
  <c r="BV56" i="3"/>
  <c r="BU56" i="3"/>
  <c r="BT56" i="3"/>
  <c r="BS56" i="3"/>
  <c r="BR56" i="3"/>
  <c r="BQ56" i="3"/>
  <c r="BP56" i="3"/>
  <c r="BO56" i="3"/>
  <c r="BN56" i="3"/>
  <c r="BM56" i="3"/>
  <c r="BL56" i="3"/>
  <c r="BK56" i="3"/>
  <c r="BJ56" i="3"/>
  <c r="BI56" i="3"/>
  <c r="BH56" i="3"/>
  <c r="BG56" i="3"/>
  <c r="BF56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O56" i="3"/>
  <c r="L56" i="3"/>
  <c r="CB55" i="3"/>
  <c r="CA55" i="3"/>
  <c r="BZ55" i="3"/>
  <c r="BY55" i="3"/>
  <c r="BX55" i="3"/>
  <c r="BW55" i="3"/>
  <c r="BV55" i="3"/>
  <c r="BU55" i="3"/>
  <c r="BT55" i="3"/>
  <c r="BS55" i="3"/>
  <c r="BR55" i="3"/>
  <c r="BQ55" i="3"/>
  <c r="BP55" i="3"/>
  <c r="BO55" i="3"/>
  <c r="BN55" i="3"/>
  <c r="BM55" i="3"/>
  <c r="BL55" i="3"/>
  <c r="BK55" i="3"/>
  <c r="BJ55" i="3"/>
  <c r="BI55" i="3"/>
  <c r="BH55" i="3"/>
  <c r="BG55" i="3"/>
  <c r="BF55" i="3"/>
  <c r="BE55" i="3"/>
  <c r="BD55" i="3"/>
  <c r="BC55" i="3"/>
  <c r="BB55" i="3"/>
  <c r="BA55" i="3"/>
  <c r="AZ55" i="3"/>
  <c r="AY55" i="3"/>
  <c r="AX55" i="3"/>
  <c r="AW55" i="3"/>
  <c r="AV55" i="3"/>
  <c r="AU55" i="3"/>
  <c r="AT55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O55" i="3"/>
  <c r="L55" i="3"/>
  <c r="CB54" i="3"/>
  <c r="CA54" i="3"/>
  <c r="BZ54" i="3"/>
  <c r="BY54" i="3"/>
  <c r="BX54" i="3"/>
  <c r="BW54" i="3"/>
  <c r="BV54" i="3"/>
  <c r="BU54" i="3"/>
  <c r="BT54" i="3"/>
  <c r="BS54" i="3"/>
  <c r="BR54" i="3"/>
  <c r="BQ54" i="3"/>
  <c r="BP54" i="3"/>
  <c r="BO54" i="3"/>
  <c r="BN54" i="3"/>
  <c r="BM54" i="3"/>
  <c r="BL54" i="3"/>
  <c r="BK54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AX54" i="3"/>
  <c r="AW54" i="3"/>
  <c r="AV54" i="3"/>
  <c r="AU54" i="3"/>
  <c r="AT54" i="3"/>
  <c r="AS54" i="3"/>
  <c r="AS51" i="3" s="1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O54" i="3"/>
  <c r="L54" i="3"/>
  <c r="CB53" i="3"/>
  <c r="CA53" i="3"/>
  <c r="BZ53" i="3"/>
  <c r="BY53" i="3"/>
  <c r="BX53" i="3"/>
  <c r="BW53" i="3"/>
  <c r="BV53" i="3"/>
  <c r="BU53" i="3"/>
  <c r="BT53" i="3"/>
  <c r="BS53" i="3"/>
  <c r="BR53" i="3"/>
  <c r="BQ53" i="3"/>
  <c r="BP53" i="3"/>
  <c r="BO53" i="3"/>
  <c r="BN53" i="3"/>
  <c r="BM53" i="3"/>
  <c r="BL53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O53" i="3"/>
  <c r="L53" i="3"/>
  <c r="CB52" i="3"/>
  <c r="CA52" i="3"/>
  <c r="BZ52" i="3"/>
  <c r="BY52" i="3"/>
  <c r="BX52" i="3"/>
  <c r="BW52" i="3"/>
  <c r="BV52" i="3"/>
  <c r="BU52" i="3"/>
  <c r="BT52" i="3"/>
  <c r="BS52" i="3"/>
  <c r="BR52" i="3"/>
  <c r="BQ52" i="3"/>
  <c r="BP52" i="3"/>
  <c r="BO52" i="3"/>
  <c r="BN52" i="3"/>
  <c r="BM52" i="3"/>
  <c r="BL52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AA51" i="3" s="1"/>
  <c r="Z52" i="3"/>
  <c r="Y52" i="3"/>
  <c r="X52" i="3"/>
  <c r="W52" i="3"/>
  <c r="V52" i="3"/>
  <c r="U52" i="3"/>
  <c r="T52" i="3"/>
  <c r="S52" i="3"/>
  <c r="R52" i="3"/>
  <c r="O52" i="3"/>
  <c r="L52" i="3"/>
  <c r="BK51" i="3"/>
  <c r="Q51" i="3"/>
  <c r="O51" i="3"/>
  <c r="L51" i="3"/>
  <c r="J51" i="3"/>
  <c r="L50" i="3"/>
  <c r="BG49" i="3"/>
  <c r="BF49" i="3"/>
  <c r="BE49" i="3"/>
  <c r="BD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O49" i="3"/>
  <c r="L49" i="3"/>
  <c r="CB48" i="3"/>
  <c r="CA48" i="3"/>
  <c r="BZ48" i="3"/>
  <c r="BY48" i="3"/>
  <c r="BX48" i="3"/>
  <c r="BW48" i="3"/>
  <c r="BV48" i="3"/>
  <c r="BU48" i="3"/>
  <c r="BT48" i="3"/>
  <c r="BS48" i="3"/>
  <c r="BR48" i="3"/>
  <c r="BQ48" i="3"/>
  <c r="BP48" i="3"/>
  <c r="BO48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X48" i="3"/>
  <c r="W48" i="3"/>
  <c r="V48" i="3"/>
  <c r="U48" i="3"/>
  <c r="T48" i="3"/>
  <c r="S48" i="3"/>
  <c r="R48" i="3"/>
  <c r="O48" i="3"/>
  <c r="L48" i="3"/>
  <c r="CB47" i="3"/>
  <c r="CA47" i="3"/>
  <c r="BZ47" i="3"/>
  <c r="BY47" i="3"/>
  <c r="BX47" i="3"/>
  <c r="BW47" i="3"/>
  <c r="BV47" i="3"/>
  <c r="BU47" i="3"/>
  <c r="BT47" i="3"/>
  <c r="BS47" i="3"/>
  <c r="BR47" i="3"/>
  <c r="BQ47" i="3"/>
  <c r="BP47" i="3"/>
  <c r="BO47" i="3"/>
  <c r="BN47" i="3"/>
  <c r="BM47" i="3"/>
  <c r="BL47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O47" i="3"/>
  <c r="L47" i="3"/>
  <c r="CB46" i="3"/>
  <c r="CA46" i="3"/>
  <c r="BZ46" i="3"/>
  <c r="BY46" i="3"/>
  <c r="BX46" i="3"/>
  <c r="BW46" i="3"/>
  <c r="BV46" i="3"/>
  <c r="BU46" i="3"/>
  <c r="BT46" i="3"/>
  <c r="BS46" i="3"/>
  <c r="BR46" i="3"/>
  <c r="BQ46" i="3"/>
  <c r="BP46" i="3"/>
  <c r="BO46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O46" i="3"/>
  <c r="L46" i="3"/>
  <c r="CB45" i="3"/>
  <c r="CA45" i="3"/>
  <c r="BZ45" i="3"/>
  <c r="BY45" i="3"/>
  <c r="BX45" i="3"/>
  <c r="BW45" i="3"/>
  <c r="BV45" i="3"/>
  <c r="BU45" i="3"/>
  <c r="BT45" i="3"/>
  <c r="BS45" i="3"/>
  <c r="BR45" i="3"/>
  <c r="BQ45" i="3"/>
  <c r="BP45" i="3"/>
  <c r="BO45" i="3"/>
  <c r="BN45" i="3"/>
  <c r="BM45" i="3"/>
  <c r="BL45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B41" i="3" s="1"/>
  <c r="AA45" i="3"/>
  <c r="Z45" i="3"/>
  <c r="Y45" i="3"/>
  <c r="X45" i="3"/>
  <c r="X41" i="3" s="1"/>
  <c r="W45" i="3"/>
  <c r="V45" i="3"/>
  <c r="U45" i="3"/>
  <c r="T45" i="3"/>
  <c r="S45" i="3"/>
  <c r="R45" i="3"/>
  <c r="O45" i="3"/>
  <c r="L45" i="3"/>
  <c r="CB44" i="3"/>
  <c r="CA44" i="3"/>
  <c r="BZ44" i="3"/>
  <c r="BY44" i="3"/>
  <c r="BX44" i="3"/>
  <c r="BW44" i="3"/>
  <c r="BV44" i="3"/>
  <c r="BU44" i="3"/>
  <c r="BT44" i="3"/>
  <c r="BS44" i="3"/>
  <c r="BR44" i="3"/>
  <c r="BQ44" i="3"/>
  <c r="BP44" i="3"/>
  <c r="BO44" i="3"/>
  <c r="BN44" i="3"/>
  <c r="BM44" i="3"/>
  <c r="BL44" i="3"/>
  <c r="BK44" i="3"/>
  <c r="BJ44" i="3"/>
  <c r="BI44" i="3"/>
  <c r="BH44" i="3"/>
  <c r="BG44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O44" i="3"/>
  <c r="L44" i="3"/>
  <c r="CB43" i="3"/>
  <c r="CA43" i="3"/>
  <c r="BZ43" i="3"/>
  <c r="BZ41" i="3" s="1"/>
  <c r="BY43" i="3"/>
  <c r="BX43" i="3"/>
  <c r="BW43" i="3"/>
  <c r="BV43" i="3"/>
  <c r="BU43" i="3"/>
  <c r="BT43" i="3"/>
  <c r="BS43" i="3"/>
  <c r="BR43" i="3"/>
  <c r="BQ43" i="3"/>
  <c r="BP43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B41" i="3" s="1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H41" i="3" s="1"/>
  <c r="AG43" i="3"/>
  <c r="AF43" i="3"/>
  <c r="AE43" i="3"/>
  <c r="AD43" i="3"/>
  <c r="AC43" i="3"/>
  <c r="AB43" i="3"/>
  <c r="AA43" i="3"/>
  <c r="Z43" i="3"/>
  <c r="Y43" i="3"/>
  <c r="X43" i="3"/>
  <c r="W43" i="3"/>
  <c r="V43" i="3"/>
  <c r="V41" i="3" s="1"/>
  <c r="U43" i="3"/>
  <c r="T43" i="3"/>
  <c r="S43" i="3"/>
  <c r="R43" i="3"/>
  <c r="O43" i="3"/>
  <c r="L43" i="3"/>
  <c r="CB42" i="3"/>
  <c r="CA42" i="3"/>
  <c r="BZ42" i="3"/>
  <c r="BY42" i="3"/>
  <c r="BX42" i="3"/>
  <c r="BW42" i="3"/>
  <c r="BV42" i="3"/>
  <c r="BU42" i="3"/>
  <c r="BT42" i="3"/>
  <c r="BS42" i="3"/>
  <c r="BR42" i="3"/>
  <c r="BQ42" i="3"/>
  <c r="BP42" i="3"/>
  <c r="BO42" i="3"/>
  <c r="BO41" i="3" s="1"/>
  <c r="BN42" i="3"/>
  <c r="BM42" i="3"/>
  <c r="BL42" i="3"/>
  <c r="BK42" i="3"/>
  <c r="BJ42" i="3"/>
  <c r="BI42" i="3"/>
  <c r="BH42" i="3"/>
  <c r="BG42" i="3"/>
  <c r="BF42" i="3"/>
  <c r="BE42" i="3"/>
  <c r="BD42" i="3"/>
  <c r="BC42" i="3"/>
  <c r="BC41" i="3" s="1"/>
  <c r="BB42" i="3"/>
  <c r="BA42" i="3"/>
  <c r="AZ42" i="3"/>
  <c r="AY42" i="3"/>
  <c r="AX42" i="3"/>
  <c r="AW42" i="3"/>
  <c r="AV42" i="3"/>
  <c r="AU42" i="3"/>
  <c r="AT42" i="3"/>
  <c r="AS42" i="3"/>
  <c r="AR42" i="3"/>
  <c r="AQ42" i="3"/>
  <c r="AQ41" i="3" s="1"/>
  <c r="AP42" i="3"/>
  <c r="AO42" i="3"/>
  <c r="AN42" i="3"/>
  <c r="AM42" i="3"/>
  <c r="AL42" i="3"/>
  <c r="AK42" i="3"/>
  <c r="AJ42" i="3"/>
  <c r="AI42" i="3"/>
  <c r="AH42" i="3"/>
  <c r="AG42" i="3"/>
  <c r="AF42" i="3"/>
  <c r="AE42" i="3"/>
  <c r="AE41" i="3" s="1"/>
  <c r="AD42" i="3"/>
  <c r="AC42" i="3"/>
  <c r="AB42" i="3"/>
  <c r="AA42" i="3"/>
  <c r="AA41" i="3" s="1"/>
  <c r="Z42" i="3"/>
  <c r="Y42" i="3"/>
  <c r="X42" i="3"/>
  <c r="W42" i="3"/>
  <c r="V42" i="3"/>
  <c r="U42" i="3"/>
  <c r="T42" i="3"/>
  <c r="S42" i="3"/>
  <c r="S41" i="3" s="1"/>
  <c r="R42" i="3"/>
  <c r="O42" i="3"/>
  <c r="L42" i="3"/>
  <c r="CA41" i="3"/>
  <c r="AI41" i="3"/>
  <c r="AC41" i="3"/>
  <c r="W41" i="3"/>
  <c r="O41" i="3"/>
  <c r="L41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O40" i="3"/>
  <c r="L40" i="3"/>
  <c r="O39" i="3"/>
  <c r="L39" i="3"/>
  <c r="CB38" i="3"/>
  <c r="CA38" i="3"/>
  <c r="BZ38" i="3"/>
  <c r="BY38" i="3"/>
  <c r="BX38" i="3"/>
  <c r="BW38" i="3"/>
  <c r="BV38" i="3"/>
  <c r="BU38" i="3"/>
  <c r="BT38" i="3"/>
  <c r="BS38" i="3"/>
  <c r="BR38" i="3"/>
  <c r="BQ38" i="3"/>
  <c r="BP38" i="3"/>
  <c r="BO38" i="3"/>
  <c r="BN38" i="3"/>
  <c r="BM38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CB37" i="3"/>
  <c r="CA37" i="3"/>
  <c r="BZ37" i="3"/>
  <c r="BY37" i="3"/>
  <c r="BX37" i="3"/>
  <c r="BW37" i="3"/>
  <c r="BV37" i="3"/>
  <c r="BU37" i="3"/>
  <c r="BT37" i="3"/>
  <c r="BS37" i="3"/>
  <c r="BR37" i="3"/>
  <c r="BQ37" i="3"/>
  <c r="BP37" i="3"/>
  <c r="BO37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CB36" i="3"/>
  <c r="CA36" i="3"/>
  <c r="BZ36" i="3"/>
  <c r="BY36" i="3"/>
  <c r="BX36" i="3"/>
  <c r="BW36" i="3"/>
  <c r="BV36" i="3"/>
  <c r="BU36" i="3"/>
  <c r="BT36" i="3"/>
  <c r="BS36" i="3"/>
  <c r="BR36" i="3"/>
  <c r="BQ36" i="3"/>
  <c r="BP36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O36" i="3"/>
  <c r="L36" i="3"/>
  <c r="CB35" i="3"/>
  <c r="CA35" i="3"/>
  <c r="BZ35" i="3"/>
  <c r="BY35" i="3"/>
  <c r="BX35" i="3"/>
  <c r="BW35" i="3"/>
  <c r="BV35" i="3"/>
  <c r="BU35" i="3"/>
  <c r="BT35" i="3"/>
  <c r="BS35" i="3"/>
  <c r="BR35" i="3"/>
  <c r="BQ35" i="3"/>
  <c r="BP35" i="3"/>
  <c r="BO35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O35" i="3"/>
  <c r="L35" i="3"/>
  <c r="CB34" i="3"/>
  <c r="CA34" i="3"/>
  <c r="BZ34" i="3"/>
  <c r="BY34" i="3"/>
  <c r="BX34" i="3"/>
  <c r="BW34" i="3"/>
  <c r="BV34" i="3"/>
  <c r="BU34" i="3"/>
  <c r="BT34" i="3"/>
  <c r="BS34" i="3"/>
  <c r="BR34" i="3"/>
  <c r="BQ34" i="3"/>
  <c r="BP34" i="3"/>
  <c r="BO34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O34" i="3"/>
  <c r="L34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O33" i="3"/>
  <c r="L33" i="3"/>
  <c r="CB32" i="3"/>
  <c r="CA32" i="3"/>
  <c r="BZ32" i="3"/>
  <c r="BY32" i="3"/>
  <c r="BX32" i="3"/>
  <c r="BW32" i="3"/>
  <c r="BV32" i="3"/>
  <c r="BU32" i="3"/>
  <c r="BT32" i="3"/>
  <c r="BS32" i="3"/>
  <c r="BR32" i="3"/>
  <c r="BQ32" i="3"/>
  <c r="BP32" i="3"/>
  <c r="BO32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O32" i="3"/>
  <c r="L32" i="3"/>
  <c r="CB31" i="3"/>
  <c r="CA31" i="3"/>
  <c r="BZ31" i="3"/>
  <c r="BY31" i="3"/>
  <c r="BX31" i="3"/>
  <c r="BW31" i="3"/>
  <c r="BV31" i="3"/>
  <c r="BU31" i="3"/>
  <c r="BT31" i="3"/>
  <c r="BS31" i="3"/>
  <c r="BR31" i="3"/>
  <c r="BQ31" i="3"/>
  <c r="BP31" i="3"/>
  <c r="BO31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O31" i="3"/>
  <c r="L31" i="3"/>
  <c r="CB30" i="3"/>
  <c r="CA30" i="3"/>
  <c r="BZ30" i="3"/>
  <c r="BY30" i="3"/>
  <c r="BX30" i="3"/>
  <c r="BW30" i="3"/>
  <c r="BV30" i="3"/>
  <c r="BU30" i="3"/>
  <c r="BT30" i="3"/>
  <c r="BS30" i="3"/>
  <c r="BR30" i="3"/>
  <c r="BQ30" i="3"/>
  <c r="BP30" i="3"/>
  <c r="BO30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O30" i="3"/>
  <c r="L30" i="3"/>
  <c r="CB29" i="3"/>
  <c r="CA29" i="3"/>
  <c r="BZ29" i="3"/>
  <c r="BY29" i="3"/>
  <c r="BX29" i="3"/>
  <c r="BW29" i="3"/>
  <c r="BV29" i="3"/>
  <c r="BU29" i="3"/>
  <c r="BT29" i="3"/>
  <c r="BS29" i="3"/>
  <c r="BR29" i="3"/>
  <c r="BQ29" i="3"/>
  <c r="BP29" i="3"/>
  <c r="BO29" i="3"/>
  <c r="BN29" i="3"/>
  <c r="BM29" i="3"/>
  <c r="BL29" i="3"/>
  <c r="BK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O29" i="3"/>
  <c r="L29" i="3"/>
  <c r="CB28" i="3"/>
  <c r="CA28" i="3"/>
  <c r="BZ28" i="3"/>
  <c r="BY28" i="3"/>
  <c r="BX28" i="3"/>
  <c r="BW28" i="3"/>
  <c r="BV28" i="3"/>
  <c r="BU28" i="3"/>
  <c r="BT28" i="3"/>
  <c r="BS28" i="3"/>
  <c r="BR28" i="3"/>
  <c r="BQ28" i="3"/>
  <c r="BP28" i="3"/>
  <c r="BO28" i="3"/>
  <c r="BN28" i="3"/>
  <c r="BM28" i="3"/>
  <c r="BL28" i="3"/>
  <c r="BK28" i="3"/>
  <c r="BJ28" i="3"/>
  <c r="BI28" i="3"/>
  <c r="BH28" i="3"/>
  <c r="BG28" i="3"/>
  <c r="BF28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O28" i="3"/>
  <c r="L28" i="3"/>
  <c r="CB27" i="3"/>
  <c r="CA27" i="3"/>
  <c r="BZ27" i="3"/>
  <c r="BY27" i="3"/>
  <c r="BX27" i="3"/>
  <c r="BW27" i="3"/>
  <c r="BV27" i="3"/>
  <c r="BU27" i="3"/>
  <c r="BT27" i="3"/>
  <c r="BS27" i="3"/>
  <c r="BR27" i="3"/>
  <c r="BQ27" i="3"/>
  <c r="BP27" i="3"/>
  <c r="BO27" i="3"/>
  <c r="BN27" i="3"/>
  <c r="BM27" i="3"/>
  <c r="BL27" i="3"/>
  <c r="BK27" i="3"/>
  <c r="BJ27" i="3"/>
  <c r="BI27" i="3"/>
  <c r="BH27" i="3"/>
  <c r="BG27" i="3"/>
  <c r="BF27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O27" i="3"/>
  <c r="L27" i="3"/>
  <c r="CB26" i="3"/>
  <c r="CA26" i="3"/>
  <c r="BZ26" i="3"/>
  <c r="BY26" i="3"/>
  <c r="BX26" i="3"/>
  <c r="BW26" i="3"/>
  <c r="BV26" i="3"/>
  <c r="BU26" i="3"/>
  <c r="BT26" i="3"/>
  <c r="BS26" i="3"/>
  <c r="BR26" i="3"/>
  <c r="BQ26" i="3"/>
  <c r="BP26" i="3"/>
  <c r="BO26" i="3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O26" i="3"/>
  <c r="L26" i="3"/>
  <c r="CB25" i="3"/>
  <c r="CA25" i="3"/>
  <c r="BZ25" i="3"/>
  <c r="BY25" i="3"/>
  <c r="BX25" i="3"/>
  <c r="BW25" i="3"/>
  <c r="BV25" i="3"/>
  <c r="BU25" i="3"/>
  <c r="BT25" i="3"/>
  <c r="BS25" i="3"/>
  <c r="BR25" i="3"/>
  <c r="BQ25" i="3"/>
  <c r="BP25" i="3"/>
  <c r="BO25" i="3"/>
  <c r="BN25" i="3"/>
  <c r="BM25" i="3"/>
  <c r="BL25" i="3"/>
  <c r="BK25" i="3"/>
  <c r="BJ25" i="3"/>
  <c r="BI25" i="3"/>
  <c r="BH25" i="3"/>
  <c r="BG25" i="3"/>
  <c r="BF25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O25" i="3"/>
  <c r="L25" i="3"/>
  <c r="CB24" i="3"/>
  <c r="CA24" i="3"/>
  <c r="BZ24" i="3"/>
  <c r="BY24" i="3"/>
  <c r="BX24" i="3"/>
  <c r="BX20" i="3" s="1"/>
  <c r="BW24" i="3"/>
  <c r="BV24" i="3"/>
  <c r="BU24" i="3"/>
  <c r="BT24" i="3"/>
  <c r="BT20" i="3" s="1"/>
  <c r="BS24" i="3"/>
  <c r="BR24" i="3"/>
  <c r="BQ24" i="3"/>
  <c r="BP24" i="3"/>
  <c r="BO24" i="3"/>
  <c r="BN24" i="3"/>
  <c r="BM24" i="3"/>
  <c r="BL24" i="3"/>
  <c r="BL20" i="3" s="1"/>
  <c r="BK24" i="3"/>
  <c r="BJ24" i="3"/>
  <c r="BI24" i="3"/>
  <c r="BH24" i="3"/>
  <c r="BG24" i="3"/>
  <c r="BF24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AN24" i="3"/>
  <c r="AN20" i="3" s="1"/>
  <c r="AM24" i="3"/>
  <c r="AL24" i="3"/>
  <c r="AK24" i="3"/>
  <c r="AJ24" i="3"/>
  <c r="AI24" i="3"/>
  <c r="AH24" i="3"/>
  <c r="AG24" i="3"/>
  <c r="AF24" i="3"/>
  <c r="AE24" i="3"/>
  <c r="AD24" i="3"/>
  <c r="AC24" i="3"/>
  <c r="AB24" i="3"/>
  <c r="AB20" i="3" s="1"/>
  <c r="AA24" i="3"/>
  <c r="Z24" i="3"/>
  <c r="Y24" i="3"/>
  <c r="X24" i="3"/>
  <c r="X20" i="3" s="1"/>
  <c r="W24" i="3"/>
  <c r="V24" i="3"/>
  <c r="U24" i="3"/>
  <c r="T24" i="3"/>
  <c r="S24" i="3"/>
  <c r="R24" i="3"/>
  <c r="O24" i="3"/>
  <c r="L24" i="3"/>
  <c r="CB23" i="3"/>
  <c r="CA23" i="3"/>
  <c r="BZ23" i="3"/>
  <c r="BY23" i="3"/>
  <c r="BX23" i="3"/>
  <c r="BW23" i="3"/>
  <c r="BV23" i="3"/>
  <c r="BU23" i="3"/>
  <c r="BT23" i="3"/>
  <c r="BS23" i="3"/>
  <c r="BR23" i="3"/>
  <c r="BQ23" i="3"/>
  <c r="BP23" i="3"/>
  <c r="BO23" i="3"/>
  <c r="BN23" i="3"/>
  <c r="BM23" i="3"/>
  <c r="BL23" i="3"/>
  <c r="BK23" i="3"/>
  <c r="BJ23" i="3"/>
  <c r="BI23" i="3"/>
  <c r="BH23" i="3"/>
  <c r="BG23" i="3"/>
  <c r="BF23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O23" i="3"/>
  <c r="L23" i="3"/>
  <c r="CB22" i="3"/>
  <c r="CA22" i="3"/>
  <c r="BZ22" i="3"/>
  <c r="BY22" i="3"/>
  <c r="BX22" i="3"/>
  <c r="BW22" i="3"/>
  <c r="BV22" i="3"/>
  <c r="BU22" i="3"/>
  <c r="BT22" i="3"/>
  <c r="BS22" i="3"/>
  <c r="BR22" i="3"/>
  <c r="BQ22" i="3"/>
  <c r="BP22" i="3"/>
  <c r="BO22" i="3"/>
  <c r="BN22" i="3"/>
  <c r="BM22" i="3"/>
  <c r="BL22" i="3"/>
  <c r="BK22" i="3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O22" i="3"/>
  <c r="L22" i="3"/>
  <c r="CB21" i="3"/>
  <c r="CA21" i="3"/>
  <c r="BZ21" i="3"/>
  <c r="BY21" i="3"/>
  <c r="BX21" i="3"/>
  <c r="BW21" i="3"/>
  <c r="BW20" i="3" s="1"/>
  <c r="BV21" i="3"/>
  <c r="BU21" i="3"/>
  <c r="BT21" i="3"/>
  <c r="BS21" i="3"/>
  <c r="BR21" i="3"/>
  <c r="BQ21" i="3"/>
  <c r="BP21" i="3"/>
  <c r="BO21" i="3"/>
  <c r="BO20" i="3" s="1"/>
  <c r="BN21" i="3"/>
  <c r="BM21" i="3"/>
  <c r="BL21" i="3"/>
  <c r="BK21" i="3"/>
  <c r="BK20" i="3" s="1"/>
  <c r="BJ21" i="3"/>
  <c r="BI21" i="3"/>
  <c r="BH21" i="3"/>
  <c r="BG21" i="3"/>
  <c r="BF21" i="3"/>
  <c r="BE21" i="3"/>
  <c r="BD21" i="3"/>
  <c r="BC21" i="3"/>
  <c r="BC20" i="3" s="1"/>
  <c r="BB21" i="3"/>
  <c r="BA21" i="3"/>
  <c r="AZ21" i="3"/>
  <c r="AY21" i="3"/>
  <c r="AY20" i="3" s="1"/>
  <c r="AX21" i="3"/>
  <c r="AW21" i="3"/>
  <c r="AV21" i="3"/>
  <c r="AU21" i="3"/>
  <c r="AT21" i="3"/>
  <c r="AS21" i="3"/>
  <c r="AR21" i="3"/>
  <c r="AQ21" i="3"/>
  <c r="AP21" i="3"/>
  <c r="AP20" i="3" s="1"/>
  <c r="AO21" i="3"/>
  <c r="AN21" i="3"/>
  <c r="AM21" i="3"/>
  <c r="AL21" i="3"/>
  <c r="AL20" i="3" s="1"/>
  <c r="AK21" i="3"/>
  <c r="AJ21" i="3"/>
  <c r="AI21" i="3"/>
  <c r="AH21" i="3"/>
  <c r="AG21" i="3"/>
  <c r="AF21" i="3"/>
  <c r="AE21" i="3"/>
  <c r="AD21" i="3"/>
  <c r="AD20" i="3" s="1"/>
  <c r="AC21" i="3"/>
  <c r="AB21" i="3"/>
  <c r="AA21" i="3"/>
  <c r="Z21" i="3"/>
  <c r="Z20" i="3" s="1"/>
  <c r="Y21" i="3"/>
  <c r="X21" i="3"/>
  <c r="W21" i="3"/>
  <c r="V21" i="3"/>
  <c r="V20" i="3" s="1"/>
  <c r="U21" i="3"/>
  <c r="T21" i="3"/>
  <c r="S21" i="3"/>
  <c r="S20" i="3" s="1"/>
  <c r="R21" i="3"/>
  <c r="O21" i="3"/>
  <c r="L21" i="3"/>
  <c r="BZ20" i="3"/>
  <c r="BU20" i="3"/>
  <c r="BR20" i="3"/>
  <c r="BN20" i="3"/>
  <c r="BH20" i="3"/>
  <c r="BF20" i="3"/>
  <c r="BE20" i="3"/>
  <c r="BB20" i="3"/>
  <c r="AZ20" i="3"/>
  <c r="AV20" i="3"/>
  <c r="AT20" i="3"/>
  <c r="AS20" i="3"/>
  <c r="AM20" i="3"/>
  <c r="AK20" i="3"/>
  <c r="AH20" i="3"/>
  <c r="AG20" i="3"/>
  <c r="AE20" i="3"/>
  <c r="AA20" i="3"/>
  <c r="U20" i="3"/>
  <c r="R20" i="3"/>
  <c r="Q20" i="3"/>
  <c r="O20" i="3"/>
  <c r="L20" i="3"/>
  <c r="J20" i="3"/>
  <c r="CB19" i="3"/>
  <c r="CA19" i="3"/>
  <c r="BZ19" i="3"/>
  <c r="BY19" i="3"/>
  <c r="BX19" i="3"/>
  <c r="BW19" i="3"/>
  <c r="BV19" i="3"/>
  <c r="BU19" i="3"/>
  <c r="BT19" i="3"/>
  <c r="BS19" i="3"/>
  <c r="BR19" i="3"/>
  <c r="BQ19" i="3"/>
  <c r="BP19" i="3"/>
  <c r="BO19" i="3"/>
  <c r="BN19" i="3"/>
  <c r="BM19" i="3"/>
  <c r="BL19" i="3"/>
  <c r="BK19" i="3"/>
  <c r="BJ19" i="3"/>
  <c r="BI19" i="3"/>
  <c r="BH19" i="3"/>
  <c r="BG19" i="3"/>
  <c r="BF19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O19" i="3"/>
  <c r="L19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O18" i="3"/>
  <c r="L18" i="3"/>
  <c r="CB17" i="3"/>
  <c r="CA17" i="3"/>
  <c r="BZ17" i="3"/>
  <c r="BY17" i="3"/>
  <c r="BX17" i="3"/>
  <c r="BW17" i="3"/>
  <c r="BV17" i="3"/>
  <c r="BU17" i="3"/>
  <c r="BT17" i="3"/>
  <c r="BS17" i="3"/>
  <c r="BR17" i="3"/>
  <c r="BQ17" i="3"/>
  <c r="BP17" i="3"/>
  <c r="BO17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O17" i="3"/>
  <c r="L17" i="3"/>
  <c r="CB16" i="3"/>
  <c r="CA16" i="3"/>
  <c r="BZ16" i="3"/>
  <c r="BY16" i="3"/>
  <c r="BX16" i="3"/>
  <c r="BW16" i="3"/>
  <c r="BV16" i="3"/>
  <c r="BU16" i="3"/>
  <c r="BT16" i="3"/>
  <c r="BS16" i="3"/>
  <c r="BR16" i="3"/>
  <c r="BQ16" i="3"/>
  <c r="BP16" i="3"/>
  <c r="BO16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AV16" i="3"/>
  <c r="AV13" i="3" s="1"/>
  <c r="AU16" i="3"/>
  <c r="AT16" i="3"/>
  <c r="AS16" i="3"/>
  <c r="AR16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X13" i="3" s="1"/>
  <c r="W16" i="3"/>
  <c r="V16" i="3"/>
  <c r="U16" i="3"/>
  <c r="T16" i="3"/>
  <c r="S16" i="3"/>
  <c r="R16" i="3"/>
  <c r="O16" i="3"/>
  <c r="L16" i="3"/>
  <c r="CB15" i="3"/>
  <c r="CA15" i="3"/>
  <c r="BZ15" i="3"/>
  <c r="BY15" i="3"/>
  <c r="BX15" i="3"/>
  <c r="BW15" i="3"/>
  <c r="BV15" i="3"/>
  <c r="BU15" i="3"/>
  <c r="BT15" i="3"/>
  <c r="BS15" i="3"/>
  <c r="BS13" i="3" s="1"/>
  <c r="BR15" i="3"/>
  <c r="BQ15" i="3"/>
  <c r="BP15" i="3"/>
  <c r="BO15" i="3"/>
  <c r="BN15" i="3"/>
  <c r="BM15" i="3"/>
  <c r="BM13" i="3" s="1"/>
  <c r="BL15" i="3"/>
  <c r="BK15" i="3"/>
  <c r="BJ15" i="3"/>
  <c r="BI15" i="3"/>
  <c r="BH15" i="3"/>
  <c r="BG15" i="3"/>
  <c r="BF15" i="3"/>
  <c r="BE15" i="3"/>
  <c r="BD15" i="3"/>
  <c r="BC15" i="3"/>
  <c r="BB15" i="3"/>
  <c r="BA15" i="3"/>
  <c r="BA13" i="3" s="1"/>
  <c r="AZ15" i="3"/>
  <c r="AY15" i="3"/>
  <c r="AX15" i="3"/>
  <c r="AW15" i="3"/>
  <c r="AV15" i="3"/>
  <c r="AU15" i="3"/>
  <c r="AU13" i="3" s="1"/>
  <c r="AT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O15" i="3"/>
  <c r="L15" i="3"/>
  <c r="CB14" i="3"/>
  <c r="CA14" i="3"/>
  <c r="BZ14" i="3"/>
  <c r="BZ13" i="3" s="1"/>
  <c r="BY14" i="3"/>
  <c r="BY13" i="3" s="1"/>
  <c r="BX14" i="3"/>
  <c r="BW14" i="3"/>
  <c r="BV14" i="3"/>
  <c r="BU14" i="3"/>
  <c r="BT14" i="3"/>
  <c r="BS14" i="3"/>
  <c r="BR14" i="3"/>
  <c r="BQ14" i="3"/>
  <c r="BP14" i="3"/>
  <c r="BO14" i="3"/>
  <c r="BN14" i="3"/>
  <c r="BN13" i="3" s="1"/>
  <c r="BM14" i="3"/>
  <c r="BL14" i="3"/>
  <c r="BK14" i="3"/>
  <c r="BJ14" i="3"/>
  <c r="BI14" i="3"/>
  <c r="BH14" i="3"/>
  <c r="BH13" i="3" s="1"/>
  <c r="BG14" i="3"/>
  <c r="BF14" i="3"/>
  <c r="BE14" i="3"/>
  <c r="BD14" i="3"/>
  <c r="BC14" i="3"/>
  <c r="BB14" i="3"/>
  <c r="BB13" i="3" s="1"/>
  <c r="BA14" i="3"/>
  <c r="AZ14" i="3"/>
  <c r="AY14" i="3"/>
  <c r="AX14" i="3"/>
  <c r="AW14" i="3"/>
  <c r="AV14" i="3"/>
  <c r="AU14" i="3"/>
  <c r="AT14" i="3"/>
  <c r="AS14" i="3"/>
  <c r="AR14" i="3"/>
  <c r="AQ14" i="3"/>
  <c r="AP14" i="3"/>
  <c r="AP13" i="3" s="1"/>
  <c r="AO14" i="3"/>
  <c r="AN14" i="3"/>
  <c r="AM14" i="3"/>
  <c r="AL14" i="3"/>
  <c r="AK14" i="3"/>
  <c r="AJ14" i="3"/>
  <c r="AI14" i="3"/>
  <c r="AH14" i="3"/>
  <c r="AG14" i="3"/>
  <c r="AF14" i="3"/>
  <c r="AE14" i="3"/>
  <c r="AD14" i="3"/>
  <c r="AD13" i="3" s="1"/>
  <c r="AC14" i="3"/>
  <c r="AB14" i="3"/>
  <c r="AA14" i="3"/>
  <c r="Z14" i="3"/>
  <c r="Y14" i="3"/>
  <c r="X14" i="3"/>
  <c r="W14" i="3"/>
  <c r="V14" i="3"/>
  <c r="U14" i="3"/>
  <c r="T14" i="3"/>
  <c r="S14" i="3"/>
  <c r="R14" i="3"/>
  <c r="R13" i="3" s="1"/>
  <c r="O14" i="3"/>
  <c r="L14" i="3"/>
  <c r="BT13" i="3"/>
  <c r="BG13" i="3"/>
  <c r="AJ13" i="3"/>
  <c r="Q13" i="3"/>
  <c r="L13" i="3" s="1"/>
  <c r="J13" i="3"/>
  <c r="O13" i="3" s="1"/>
  <c r="CB12" i="3"/>
  <c r="CA12" i="3"/>
  <c r="BZ12" i="3"/>
  <c r="BY12" i="3"/>
  <c r="BX12" i="3"/>
  <c r="BW12" i="3"/>
  <c r="BV12" i="3"/>
  <c r="BU12" i="3"/>
  <c r="BT12" i="3"/>
  <c r="BS12" i="3"/>
  <c r="BR12" i="3"/>
  <c r="BQ12" i="3"/>
  <c r="BP12" i="3"/>
  <c r="BO12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O12" i="3"/>
  <c r="L12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O11" i="3"/>
  <c r="L11" i="3"/>
  <c r="CB10" i="3"/>
  <c r="CA10" i="3"/>
  <c r="BZ10" i="3"/>
  <c r="BY10" i="3"/>
  <c r="BX10" i="3"/>
  <c r="BW10" i="3"/>
  <c r="BV10" i="3"/>
  <c r="BU10" i="3"/>
  <c r="BT10" i="3"/>
  <c r="BS10" i="3"/>
  <c r="BR10" i="3"/>
  <c r="BQ10" i="3"/>
  <c r="BQ6" i="3" s="1"/>
  <c r="BQ39" i="3" s="1"/>
  <c r="BP10" i="3"/>
  <c r="BO10" i="3"/>
  <c r="BN10" i="3"/>
  <c r="BM10" i="3"/>
  <c r="BL10" i="3"/>
  <c r="BK10" i="3"/>
  <c r="BJ10" i="3"/>
  <c r="BI10" i="3"/>
  <c r="BH10" i="3"/>
  <c r="BG10" i="3"/>
  <c r="BF10" i="3"/>
  <c r="BE10" i="3"/>
  <c r="BE6" i="3" s="1"/>
  <c r="BD10" i="3"/>
  <c r="BC10" i="3"/>
  <c r="BB10" i="3"/>
  <c r="BA10" i="3"/>
  <c r="AZ10" i="3"/>
  <c r="AY10" i="3"/>
  <c r="AX10" i="3"/>
  <c r="AW10" i="3"/>
  <c r="AV10" i="3"/>
  <c r="AU10" i="3"/>
  <c r="AT10" i="3"/>
  <c r="AS10" i="3"/>
  <c r="AS6" i="3" s="1"/>
  <c r="AR10" i="3"/>
  <c r="AQ10" i="3"/>
  <c r="AP10" i="3"/>
  <c r="AO10" i="3"/>
  <c r="AN10" i="3"/>
  <c r="AM10" i="3"/>
  <c r="AL10" i="3"/>
  <c r="AK10" i="3"/>
  <c r="AJ10" i="3"/>
  <c r="AI10" i="3"/>
  <c r="AH10" i="3"/>
  <c r="AG10" i="3"/>
  <c r="AG6" i="3" s="1"/>
  <c r="AF10" i="3"/>
  <c r="AE10" i="3"/>
  <c r="AD10" i="3"/>
  <c r="AC10" i="3"/>
  <c r="AB10" i="3"/>
  <c r="AA10" i="3"/>
  <c r="Z10" i="3"/>
  <c r="Y10" i="3"/>
  <c r="X10" i="3"/>
  <c r="W10" i="3"/>
  <c r="V10" i="3"/>
  <c r="U10" i="3"/>
  <c r="U6" i="3" s="1"/>
  <c r="T10" i="3"/>
  <c r="S10" i="3"/>
  <c r="R10" i="3"/>
  <c r="O10" i="3"/>
  <c r="L10" i="3"/>
  <c r="CB9" i="3"/>
  <c r="CA9" i="3"/>
  <c r="BZ9" i="3"/>
  <c r="BY9" i="3"/>
  <c r="BX9" i="3"/>
  <c r="BW9" i="3"/>
  <c r="BV9" i="3"/>
  <c r="BV6" i="3" s="1"/>
  <c r="BV39" i="3" s="1"/>
  <c r="BU9" i="3"/>
  <c r="BT9" i="3"/>
  <c r="BS9" i="3"/>
  <c r="BR9" i="3"/>
  <c r="BQ9" i="3"/>
  <c r="BP9" i="3"/>
  <c r="BO9" i="3"/>
  <c r="BN9" i="3"/>
  <c r="BM9" i="3"/>
  <c r="BL9" i="3"/>
  <c r="BK9" i="3"/>
  <c r="BJ9" i="3"/>
  <c r="BJ6" i="3" s="1"/>
  <c r="BJ39" i="3" s="1"/>
  <c r="BI9" i="3"/>
  <c r="BH9" i="3"/>
  <c r="BG9" i="3"/>
  <c r="BF9" i="3"/>
  <c r="BE9" i="3"/>
  <c r="BD9" i="3"/>
  <c r="BC9" i="3"/>
  <c r="BB9" i="3"/>
  <c r="BA9" i="3"/>
  <c r="AZ9" i="3"/>
  <c r="AY9" i="3"/>
  <c r="AX9" i="3"/>
  <c r="AX6" i="3" s="1"/>
  <c r="AW9" i="3"/>
  <c r="AV9" i="3"/>
  <c r="AU9" i="3"/>
  <c r="AT9" i="3"/>
  <c r="AS9" i="3"/>
  <c r="AR9" i="3"/>
  <c r="AQ9" i="3"/>
  <c r="AP9" i="3"/>
  <c r="AO9" i="3"/>
  <c r="AN9" i="3"/>
  <c r="AM9" i="3"/>
  <c r="AL9" i="3"/>
  <c r="AL6" i="3" s="1"/>
  <c r="AK9" i="3"/>
  <c r="AJ9" i="3"/>
  <c r="AI9" i="3"/>
  <c r="AH9" i="3"/>
  <c r="AG9" i="3"/>
  <c r="AF9" i="3"/>
  <c r="AE9" i="3"/>
  <c r="AD9" i="3"/>
  <c r="AC9" i="3"/>
  <c r="AB9" i="3"/>
  <c r="AA9" i="3"/>
  <c r="Z9" i="3"/>
  <c r="Z6" i="3" s="1"/>
  <c r="Y9" i="3"/>
  <c r="X9" i="3"/>
  <c r="W9" i="3"/>
  <c r="V9" i="3"/>
  <c r="U9" i="3"/>
  <c r="T9" i="3"/>
  <c r="S9" i="3"/>
  <c r="R9" i="3"/>
  <c r="O9" i="3"/>
  <c r="L9" i="3"/>
  <c r="CB8" i="3"/>
  <c r="CA8" i="3"/>
  <c r="CA6" i="3" s="1"/>
  <c r="CA39" i="3" s="1"/>
  <c r="BZ8" i="3"/>
  <c r="BY8" i="3"/>
  <c r="BY6" i="3" s="1"/>
  <c r="BY39" i="3" s="1"/>
  <c r="BX8" i="3"/>
  <c r="BW8" i="3"/>
  <c r="BV8" i="3"/>
  <c r="BU8" i="3"/>
  <c r="BT8" i="3"/>
  <c r="BS8" i="3"/>
  <c r="BR8" i="3"/>
  <c r="BQ8" i="3"/>
  <c r="BP8" i="3"/>
  <c r="BO8" i="3"/>
  <c r="BO6" i="3" s="1"/>
  <c r="BO39" i="3" s="1"/>
  <c r="BN8" i="3"/>
  <c r="BM8" i="3"/>
  <c r="BM6" i="3" s="1"/>
  <c r="BM39" i="3" s="1"/>
  <c r="BL8" i="3"/>
  <c r="BK8" i="3"/>
  <c r="BJ8" i="3"/>
  <c r="BI8" i="3"/>
  <c r="BH8" i="3"/>
  <c r="BG8" i="3"/>
  <c r="BF8" i="3"/>
  <c r="BE8" i="3"/>
  <c r="BD8" i="3"/>
  <c r="BC8" i="3"/>
  <c r="BC6" i="3" s="1"/>
  <c r="BB8" i="3"/>
  <c r="BA8" i="3"/>
  <c r="BA6" i="3" s="1"/>
  <c r="BA39" i="3" s="1"/>
  <c r="AZ8" i="3"/>
  <c r="AY8" i="3"/>
  <c r="AX8" i="3"/>
  <c r="AW8" i="3"/>
  <c r="AV8" i="3"/>
  <c r="AU8" i="3"/>
  <c r="AT8" i="3"/>
  <c r="AS8" i="3"/>
  <c r="AR8" i="3"/>
  <c r="AQ8" i="3"/>
  <c r="AQ6" i="3" s="1"/>
  <c r="AP8" i="3"/>
  <c r="AO8" i="3"/>
  <c r="AO6" i="3" s="1"/>
  <c r="AN8" i="3"/>
  <c r="AM8" i="3"/>
  <c r="AL8" i="3"/>
  <c r="AK8" i="3"/>
  <c r="AJ8" i="3"/>
  <c r="AI8" i="3"/>
  <c r="AI6" i="3" s="1"/>
  <c r="AH8" i="3"/>
  <c r="AG8" i="3"/>
  <c r="AF8" i="3"/>
  <c r="AE8" i="3"/>
  <c r="AE6" i="3" s="1"/>
  <c r="AD8" i="3"/>
  <c r="AC8" i="3"/>
  <c r="AC6" i="3" s="1"/>
  <c r="AB8" i="3"/>
  <c r="AA8" i="3"/>
  <c r="Z8" i="3"/>
  <c r="Y8" i="3"/>
  <c r="X8" i="3"/>
  <c r="W8" i="3"/>
  <c r="V8" i="3"/>
  <c r="U8" i="3"/>
  <c r="T8" i="3"/>
  <c r="S8" i="3"/>
  <c r="S6" i="3" s="1"/>
  <c r="R8" i="3"/>
  <c r="O8" i="3"/>
  <c r="L8" i="3"/>
  <c r="CB7" i="3"/>
  <c r="CA7" i="3"/>
  <c r="BZ7" i="3"/>
  <c r="BY7" i="3"/>
  <c r="BX7" i="3"/>
  <c r="BX6" i="3" s="1"/>
  <c r="BX39" i="3" s="1"/>
  <c r="BW7" i="3"/>
  <c r="BV7" i="3"/>
  <c r="BU7" i="3"/>
  <c r="BT7" i="3"/>
  <c r="BT6" i="3" s="1"/>
  <c r="BT39" i="3" s="1"/>
  <c r="BS7" i="3"/>
  <c r="BS6" i="3" s="1"/>
  <c r="BS39" i="3" s="1"/>
  <c r="BR7" i="3"/>
  <c r="BQ7" i="3"/>
  <c r="BP7" i="3"/>
  <c r="BO7" i="3"/>
  <c r="BN7" i="3"/>
  <c r="BM7" i="3"/>
  <c r="BL7" i="3"/>
  <c r="BL6" i="3" s="1"/>
  <c r="BL39" i="3" s="1"/>
  <c r="BK7" i="3"/>
  <c r="BJ7" i="3"/>
  <c r="BI7" i="3"/>
  <c r="BH7" i="3"/>
  <c r="BH6" i="3" s="1"/>
  <c r="BG7" i="3"/>
  <c r="BG6" i="3" s="1"/>
  <c r="BG39" i="3" s="1"/>
  <c r="BF7" i="3"/>
  <c r="BE7" i="3"/>
  <c r="BD7" i="3"/>
  <c r="BC7" i="3"/>
  <c r="BB7" i="3"/>
  <c r="BA7" i="3"/>
  <c r="AZ7" i="3"/>
  <c r="AZ6" i="3" s="1"/>
  <c r="AY7" i="3"/>
  <c r="AX7" i="3"/>
  <c r="AW7" i="3"/>
  <c r="AV7" i="3"/>
  <c r="AV6" i="3" s="1"/>
  <c r="AU7" i="3"/>
  <c r="AU6" i="3" s="1"/>
  <c r="AU39" i="3" s="1"/>
  <c r="AT7" i="3"/>
  <c r="AS7" i="3"/>
  <c r="AR7" i="3"/>
  <c r="AQ7" i="3"/>
  <c r="AP7" i="3"/>
  <c r="AO7" i="3"/>
  <c r="AN7" i="3"/>
  <c r="AM7" i="3"/>
  <c r="AL7" i="3"/>
  <c r="AK7" i="3"/>
  <c r="AJ7" i="3"/>
  <c r="AJ6" i="3" s="1"/>
  <c r="AJ39" i="3" s="1"/>
  <c r="AI7" i="3"/>
  <c r="AH7" i="3"/>
  <c r="AG7" i="3"/>
  <c r="AF7" i="3"/>
  <c r="AE7" i="3"/>
  <c r="AD7" i="3"/>
  <c r="AC7" i="3"/>
  <c r="AB7" i="3"/>
  <c r="AA7" i="3"/>
  <c r="Z7" i="3"/>
  <c r="Y7" i="3"/>
  <c r="X7" i="3"/>
  <c r="X6" i="3" s="1"/>
  <c r="W7" i="3"/>
  <c r="V7" i="3"/>
  <c r="U7" i="3"/>
  <c r="T7" i="3"/>
  <c r="S7" i="3"/>
  <c r="R7" i="3"/>
  <c r="O7" i="3"/>
  <c r="L7" i="3"/>
  <c r="BR6" i="3"/>
  <c r="BR39" i="3" s="1"/>
  <c r="BF6" i="3"/>
  <c r="AT6" i="3"/>
  <c r="W6" i="3"/>
  <c r="Q6" i="3"/>
  <c r="L6" i="3" s="1"/>
  <c r="J6" i="3"/>
  <c r="O6" i="3" s="1"/>
  <c r="BP148" i="2"/>
  <c r="BO148" i="2"/>
  <c r="BN148" i="2"/>
  <c r="BM148" i="2"/>
  <c r="BL148" i="2"/>
  <c r="BK148" i="2"/>
  <c r="BJ148" i="2"/>
  <c r="BI148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AV148" i="2"/>
  <c r="AU148" i="2"/>
  <c r="AT148" i="2"/>
  <c r="AS148" i="2"/>
  <c r="AR148" i="2"/>
  <c r="AQ148" i="2"/>
  <c r="AP148" i="2"/>
  <c r="AO148" i="2"/>
  <c r="AN148" i="2"/>
  <c r="AM148" i="2"/>
  <c r="AL148" i="2"/>
  <c r="AK148" i="2"/>
  <c r="AJ148" i="2"/>
  <c r="AI148" i="2"/>
  <c r="AH148" i="2"/>
  <c r="AG148" i="2"/>
  <c r="AF148" i="2"/>
  <c r="AE148" i="2"/>
  <c r="AD148" i="2"/>
  <c r="AC148" i="2"/>
  <c r="AB148" i="2"/>
  <c r="AA148" i="2"/>
  <c r="Z148" i="2"/>
  <c r="Y148" i="2"/>
  <c r="X148" i="2"/>
  <c r="W148" i="2"/>
  <c r="V148" i="2"/>
  <c r="U148" i="2"/>
  <c r="T148" i="2"/>
  <c r="S148" i="2"/>
  <c r="R148" i="2"/>
  <c r="Q148" i="2"/>
  <c r="P148" i="2"/>
  <c r="O148" i="2"/>
  <c r="M148" i="2"/>
  <c r="L148" i="2"/>
  <c r="K148" i="2"/>
  <c r="H148" i="2"/>
  <c r="G148" i="2"/>
  <c r="F148" i="2"/>
  <c r="E148" i="2"/>
  <c r="D148" i="2"/>
  <c r="BP126" i="2"/>
  <c r="BO126" i="2"/>
  <c r="BN126" i="2"/>
  <c r="BM126" i="2"/>
  <c r="BL126" i="2"/>
  <c r="BK126" i="2"/>
  <c r="BJ126" i="2"/>
  <c r="BI126" i="2"/>
  <c r="BH126" i="2"/>
  <c r="BG126" i="2"/>
  <c r="BF126" i="2"/>
  <c r="BE126" i="2"/>
  <c r="BD126" i="2"/>
  <c r="BC126" i="2"/>
  <c r="BB126" i="2"/>
  <c r="BA126" i="2"/>
  <c r="AZ126" i="2"/>
  <c r="AY126" i="2"/>
  <c r="AX126" i="2"/>
  <c r="AW126" i="2"/>
  <c r="AV126" i="2"/>
  <c r="AU126" i="2"/>
  <c r="AT126" i="2"/>
  <c r="AS126" i="2"/>
  <c r="AR126" i="2"/>
  <c r="AQ126" i="2"/>
  <c r="AP126" i="2"/>
  <c r="AO126" i="2"/>
  <c r="AN126" i="2"/>
  <c r="AM126" i="2"/>
  <c r="AL126" i="2"/>
  <c r="AK126" i="2"/>
  <c r="AJ126" i="2"/>
  <c r="AI126" i="2"/>
  <c r="AH126" i="2"/>
  <c r="AG126" i="2"/>
  <c r="AF126" i="2"/>
  <c r="AE126" i="2"/>
  <c r="AD126" i="2"/>
  <c r="AC126" i="2"/>
  <c r="AB126" i="2"/>
  <c r="AA126" i="2"/>
  <c r="Z126" i="2"/>
  <c r="Y126" i="2"/>
  <c r="X126" i="2"/>
  <c r="W126" i="2"/>
  <c r="V126" i="2"/>
  <c r="U126" i="2"/>
  <c r="T126" i="2"/>
  <c r="S126" i="2"/>
  <c r="P126" i="2"/>
  <c r="O126" i="2"/>
  <c r="M126" i="2"/>
  <c r="L126" i="2"/>
  <c r="K126" i="2"/>
  <c r="J126" i="2"/>
  <c r="H126" i="2"/>
  <c r="G126" i="2"/>
  <c r="F126" i="2"/>
  <c r="E126" i="2"/>
  <c r="D126" i="2"/>
  <c r="BP105" i="2"/>
  <c r="BO105" i="2"/>
  <c r="BN105" i="2"/>
  <c r="BM105" i="2"/>
  <c r="BL105" i="2"/>
  <c r="BK105" i="2"/>
  <c r="BJ105" i="2"/>
  <c r="BI105" i="2"/>
  <c r="BH105" i="2"/>
  <c r="BG105" i="2"/>
  <c r="BF105" i="2"/>
  <c r="BE105" i="2"/>
  <c r="BD105" i="2"/>
  <c r="BC105" i="2"/>
  <c r="BB105" i="2"/>
  <c r="BA105" i="2"/>
  <c r="AZ105" i="2"/>
  <c r="AY105" i="2"/>
  <c r="AX105" i="2"/>
  <c r="AW105" i="2"/>
  <c r="AV105" i="2"/>
  <c r="AU105" i="2"/>
  <c r="AT105" i="2"/>
  <c r="AS105" i="2"/>
  <c r="AR105" i="2"/>
  <c r="AQ105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M105" i="2"/>
  <c r="L105" i="2"/>
  <c r="K105" i="2"/>
  <c r="J105" i="2"/>
  <c r="I105" i="2"/>
  <c r="H105" i="2"/>
  <c r="G105" i="2"/>
  <c r="F105" i="2"/>
  <c r="E105" i="2"/>
  <c r="D105" i="2"/>
  <c r="BP85" i="2"/>
  <c r="BO85" i="2"/>
  <c r="BN85" i="2"/>
  <c r="BM85" i="2"/>
  <c r="BL85" i="2"/>
  <c r="BK85" i="2"/>
  <c r="BJ85" i="2"/>
  <c r="BI85" i="2"/>
  <c r="BH85" i="2"/>
  <c r="BG85" i="2"/>
  <c r="BF85" i="2"/>
  <c r="BE85" i="2"/>
  <c r="BD85" i="2"/>
  <c r="BC85" i="2"/>
  <c r="BB85" i="2"/>
  <c r="BA85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Z85" i="2"/>
  <c r="X85" i="2"/>
  <c r="W85" i="2"/>
  <c r="V85" i="2"/>
  <c r="U85" i="2"/>
  <c r="T85" i="2"/>
  <c r="S85" i="2"/>
  <c r="R85" i="2"/>
  <c r="Q85" i="2"/>
  <c r="P85" i="2"/>
  <c r="O85" i="2"/>
  <c r="M85" i="2"/>
  <c r="I85" i="2"/>
  <c r="H85" i="2"/>
  <c r="G85" i="2"/>
  <c r="F85" i="2"/>
  <c r="D85" i="2"/>
  <c r="BP65" i="2"/>
  <c r="BO65" i="2"/>
  <c r="BN65" i="2"/>
  <c r="BM65" i="2"/>
  <c r="BL65" i="2"/>
  <c r="BK65" i="2"/>
  <c r="BJ65" i="2"/>
  <c r="BI65" i="2"/>
  <c r="BH65" i="2"/>
  <c r="BG65" i="2"/>
  <c r="BF65" i="2"/>
  <c r="BE65" i="2"/>
  <c r="BD65" i="2"/>
  <c r="BC65" i="2"/>
  <c r="BB65" i="2"/>
  <c r="BA65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M65" i="2"/>
  <c r="K65" i="2"/>
  <c r="J65" i="2"/>
  <c r="H65" i="2"/>
  <c r="G65" i="2"/>
  <c r="F65" i="2"/>
  <c r="E65" i="2"/>
  <c r="D65" i="2"/>
  <c r="BP45" i="2"/>
  <c r="BO45" i="2"/>
  <c r="BN45" i="2"/>
  <c r="BM45" i="2"/>
  <c r="BL45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J45" i="2"/>
  <c r="I45" i="2"/>
  <c r="H45" i="2"/>
  <c r="G45" i="2"/>
  <c r="F45" i="2"/>
  <c r="E45" i="2"/>
  <c r="D45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BP28" i="2"/>
  <c r="BP27" i="2" s="1"/>
  <c r="BP26" i="2"/>
  <c r="BO26" i="2"/>
  <c r="BN26" i="2"/>
  <c r="BM26" i="2"/>
  <c r="BL26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BP25" i="2"/>
  <c r="BP24" i="2" s="1"/>
  <c r="BO25" i="2"/>
  <c r="BO24" i="2" s="1"/>
  <c r="BN25" i="2"/>
  <c r="BM25" i="2"/>
  <c r="BL25" i="2"/>
  <c r="BK25" i="2"/>
  <c r="BJ25" i="2"/>
  <c r="BI25" i="2"/>
  <c r="BI24" i="2" s="1"/>
  <c r="BH25" i="2"/>
  <c r="BH24" i="2" s="1"/>
  <c r="BG25" i="2"/>
  <c r="BF25" i="2"/>
  <c r="BF24" i="2" s="1"/>
  <c r="BE25" i="2"/>
  <c r="BD25" i="2"/>
  <c r="BD24" i="2" s="1"/>
  <c r="BC25" i="2"/>
  <c r="BC24" i="2" s="1"/>
  <c r="BB25" i="2"/>
  <c r="BA25" i="2"/>
  <c r="AZ25" i="2"/>
  <c r="AZ24" i="2" s="1"/>
  <c r="AY25" i="2"/>
  <c r="AY24" i="2" s="1"/>
  <c r="AX25" i="2"/>
  <c r="AW25" i="2"/>
  <c r="AW24" i="2" s="1"/>
  <c r="AV25" i="2"/>
  <c r="AV24" i="2" s="1"/>
  <c r="AU25" i="2"/>
  <c r="AU24" i="2" s="1"/>
  <c r="AT25" i="2"/>
  <c r="AS25" i="2"/>
  <c r="AR25" i="2"/>
  <c r="AQ25" i="2"/>
  <c r="AQ24" i="2" s="1"/>
  <c r="AP25" i="2"/>
  <c r="AP24" i="2" s="1"/>
  <c r="AO25" i="2"/>
  <c r="AN25" i="2"/>
  <c r="AN24" i="2" s="1"/>
  <c r="AM25" i="2"/>
  <c r="AL25" i="2"/>
  <c r="AL24" i="2" s="1"/>
  <c r="AK25" i="2"/>
  <c r="AK24" i="2" s="1"/>
  <c r="AJ25" i="2"/>
  <c r="AJ24" i="2" s="1"/>
  <c r="AI25" i="2"/>
  <c r="AI24" i="2" s="1"/>
  <c r="AH25" i="2"/>
  <c r="AG25" i="2"/>
  <c r="AF25" i="2"/>
  <c r="AF24" i="2" s="1"/>
  <c r="AE25" i="2"/>
  <c r="AE24" i="2" s="1"/>
  <c r="AD25" i="2"/>
  <c r="AD24" i="2" s="1"/>
  <c r="AC25" i="2"/>
  <c r="AB25" i="2"/>
  <c r="AB24" i="2" s="1"/>
  <c r="X25" i="2"/>
  <c r="V25" i="2"/>
  <c r="V24" i="2" s="1"/>
  <c r="U25" i="2"/>
  <c r="U24" i="2" s="1"/>
  <c r="T25" i="2"/>
  <c r="S25" i="2"/>
  <c r="I25" i="2"/>
  <c r="I24" i="2" s="1"/>
  <c r="H25" i="2"/>
  <c r="G25" i="2"/>
  <c r="G24" i="2" s="1"/>
  <c r="BN24" i="2"/>
  <c r="BM24" i="2"/>
  <c r="BL24" i="2"/>
  <c r="BK24" i="2"/>
  <c r="BJ24" i="2"/>
  <c r="BG24" i="2"/>
  <c r="BE24" i="2"/>
  <c r="BB24" i="2"/>
  <c r="BA24" i="2"/>
  <c r="AX24" i="2"/>
  <c r="AT24" i="2"/>
  <c r="AS24" i="2"/>
  <c r="AR24" i="2"/>
  <c r="AO24" i="2"/>
  <c r="AM24" i="2"/>
  <c r="AH24" i="2"/>
  <c r="AG24" i="2"/>
  <c r="AC24" i="2"/>
  <c r="W24" i="2"/>
  <c r="T24" i="2"/>
  <c r="S24" i="2"/>
  <c r="M24" i="2"/>
  <c r="H24" i="2"/>
  <c r="BP23" i="2"/>
  <c r="BP22" i="2"/>
  <c r="BP21" i="2"/>
  <c r="BP20" i="2" s="1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R16" i="2" s="1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V19" i="2"/>
  <c r="U19" i="2"/>
  <c r="T19" i="2"/>
  <c r="S19" i="2"/>
  <c r="I19" i="2"/>
  <c r="H19" i="2"/>
  <c r="G19" i="2"/>
  <c r="D19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E16" i="2" s="1"/>
  <c r="BD18" i="2"/>
  <c r="BC18" i="2"/>
  <c r="BB18" i="2"/>
  <c r="BA18" i="2"/>
  <c r="AZ18" i="2"/>
  <c r="AY18" i="2"/>
  <c r="AY16" i="2" s="1"/>
  <c r="AX18" i="2"/>
  <c r="AW18" i="2"/>
  <c r="AV18" i="2"/>
  <c r="AU18" i="2"/>
  <c r="AT18" i="2"/>
  <c r="AS18" i="2"/>
  <c r="AS16" i="2" s="1"/>
  <c r="AR18" i="2"/>
  <c r="AQ18" i="2"/>
  <c r="AP18" i="2"/>
  <c r="AO18" i="2"/>
  <c r="AN18" i="2"/>
  <c r="AM18" i="2"/>
  <c r="AM16" i="2" s="1"/>
  <c r="AL18" i="2"/>
  <c r="AK18" i="2"/>
  <c r="AJ18" i="2"/>
  <c r="AI18" i="2"/>
  <c r="AH18" i="2"/>
  <c r="AG18" i="2"/>
  <c r="AF18" i="2"/>
  <c r="AE18" i="2"/>
  <c r="AD18" i="2"/>
  <c r="AC18" i="2"/>
  <c r="AB18" i="2"/>
  <c r="V18" i="2"/>
  <c r="U18" i="2"/>
  <c r="T18" i="2"/>
  <c r="S18" i="2"/>
  <c r="I18" i="2"/>
  <c r="H18" i="2"/>
  <c r="G18" i="2"/>
  <c r="D18" i="2"/>
  <c r="BP17" i="2"/>
  <c r="BP16" i="2" s="1"/>
  <c r="BO17" i="2"/>
  <c r="BN17" i="2"/>
  <c r="BM17" i="2"/>
  <c r="BL17" i="2"/>
  <c r="BK17" i="2"/>
  <c r="BJ17" i="2"/>
  <c r="BJ16" i="2" s="1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L16" i="2" s="1"/>
  <c r="AK17" i="2"/>
  <c r="AJ17" i="2"/>
  <c r="AI17" i="2"/>
  <c r="AH17" i="2"/>
  <c r="AG17" i="2"/>
  <c r="AF17" i="2"/>
  <c r="AF16" i="2" s="1"/>
  <c r="AE17" i="2"/>
  <c r="AD17" i="2"/>
  <c r="AC17" i="2"/>
  <c r="AB17" i="2"/>
  <c r="V17" i="2"/>
  <c r="U17" i="2"/>
  <c r="U16" i="2" s="1"/>
  <c r="T17" i="2"/>
  <c r="S17" i="2"/>
  <c r="I17" i="2"/>
  <c r="H17" i="2"/>
  <c r="G17" i="2"/>
  <c r="G16" i="2" s="1"/>
  <c r="D17" i="2"/>
  <c r="BK16" i="2"/>
  <c r="AX16" i="2"/>
  <c r="AG16" i="2"/>
  <c r="AA16" i="2"/>
  <c r="Z16" i="2"/>
  <c r="Y16" i="2"/>
  <c r="X16" i="2"/>
  <c r="W16" i="2"/>
  <c r="R16" i="2"/>
  <c r="Q16" i="2"/>
  <c r="P16" i="2"/>
  <c r="O16" i="2"/>
  <c r="N16" i="2"/>
  <c r="M16" i="2"/>
  <c r="J16" i="2"/>
  <c r="F16" i="2"/>
  <c r="E16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V15" i="2"/>
  <c r="U15" i="2"/>
  <c r="T15" i="2"/>
  <c r="S15" i="2"/>
  <c r="I15" i="2"/>
  <c r="H15" i="2"/>
  <c r="G15" i="2"/>
  <c r="BP14" i="2"/>
  <c r="BO14" i="2"/>
  <c r="BN14" i="2"/>
  <c r="CB50" i="3" s="1"/>
  <c r="BM14" i="2"/>
  <c r="CA50" i="3" s="1"/>
  <c r="BL14" i="2"/>
  <c r="BZ50" i="3" s="1"/>
  <c r="BK14" i="2"/>
  <c r="BY50" i="3" s="1"/>
  <c r="BJ14" i="2"/>
  <c r="BX50" i="3" s="1"/>
  <c r="BI14" i="2"/>
  <c r="BW50" i="3" s="1"/>
  <c r="BH14" i="2"/>
  <c r="BV50" i="3" s="1"/>
  <c r="BG14" i="2"/>
  <c r="BU50" i="3" s="1"/>
  <c r="BF14" i="2"/>
  <c r="BT50" i="3" s="1"/>
  <c r="BE14" i="2"/>
  <c r="BS50" i="3" s="1"/>
  <c r="BD14" i="2"/>
  <c r="BR50" i="3" s="1"/>
  <c r="BC14" i="2"/>
  <c r="BQ50" i="3" s="1"/>
  <c r="BB14" i="2"/>
  <c r="BP50" i="3" s="1"/>
  <c r="BA14" i="2"/>
  <c r="BO50" i="3" s="1"/>
  <c r="AZ14" i="2"/>
  <c r="BN50" i="3" s="1"/>
  <c r="AY14" i="2"/>
  <c r="BM50" i="3" s="1"/>
  <c r="AX14" i="2"/>
  <c r="BL50" i="3" s="1"/>
  <c r="AW14" i="2"/>
  <c r="BK50" i="3" s="1"/>
  <c r="AV14" i="2"/>
  <c r="BJ50" i="3" s="1"/>
  <c r="AU14" i="2"/>
  <c r="BI50" i="3" s="1"/>
  <c r="AT14" i="2"/>
  <c r="BH50" i="3" s="1"/>
  <c r="AS14" i="2"/>
  <c r="BG50" i="3" s="1"/>
  <c r="AR14" i="2"/>
  <c r="BF50" i="3" s="1"/>
  <c r="AQ14" i="2"/>
  <c r="BE50" i="3" s="1"/>
  <c r="AP14" i="2"/>
  <c r="BD50" i="3" s="1"/>
  <c r="AO14" i="2"/>
  <c r="BC50" i="3" s="1"/>
  <c r="AN14" i="2"/>
  <c r="BB50" i="3" s="1"/>
  <c r="AM14" i="2"/>
  <c r="BA50" i="3" s="1"/>
  <c r="AL14" i="2"/>
  <c r="AZ50" i="3" s="1"/>
  <c r="AK14" i="2"/>
  <c r="AY50" i="3" s="1"/>
  <c r="AJ14" i="2"/>
  <c r="AX50" i="3" s="1"/>
  <c r="AI14" i="2"/>
  <c r="AW50" i="3" s="1"/>
  <c r="AH14" i="2"/>
  <c r="AV50" i="3" s="1"/>
  <c r="AG14" i="2"/>
  <c r="AU50" i="3" s="1"/>
  <c r="AF14" i="2"/>
  <c r="AT50" i="3" s="1"/>
  <c r="AE14" i="2"/>
  <c r="AS50" i="3" s="1"/>
  <c r="AD14" i="2"/>
  <c r="AR50" i="3" s="1"/>
  <c r="AC14" i="2"/>
  <c r="AQ50" i="3" s="1"/>
  <c r="AB14" i="2"/>
  <c r="AP50" i="3" s="1"/>
  <c r="AA14" i="2"/>
  <c r="AO50" i="3" s="1"/>
  <c r="Z14" i="2"/>
  <c r="AN50" i="3" s="1"/>
  <c r="Y14" i="2"/>
  <c r="AM50" i="3" s="1"/>
  <c r="X14" i="2"/>
  <c r="AL50" i="3" s="1"/>
  <c r="W14" i="2"/>
  <c r="AK50" i="3" s="1"/>
  <c r="V14" i="2"/>
  <c r="U14" i="2"/>
  <c r="T14" i="2"/>
  <c r="AH50" i="3" s="1"/>
  <c r="S14" i="2"/>
  <c r="R14" i="2"/>
  <c r="AF50" i="3" s="1"/>
  <c r="Q14" i="2"/>
  <c r="AE50" i="3" s="1"/>
  <c r="P14" i="2"/>
  <c r="AD50" i="3" s="1"/>
  <c r="O14" i="2"/>
  <c r="AC50" i="3" s="1"/>
  <c r="N14" i="2"/>
  <c r="AB50" i="3" s="1"/>
  <c r="M14" i="2"/>
  <c r="AA50" i="3" s="1"/>
  <c r="L14" i="2"/>
  <c r="Z50" i="3" s="1"/>
  <c r="K14" i="2"/>
  <c r="Y50" i="3" s="1"/>
  <c r="J14" i="2"/>
  <c r="X50" i="3" s="1"/>
  <c r="I14" i="2"/>
  <c r="W50" i="3" s="1"/>
  <c r="H14" i="2"/>
  <c r="G14" i="2"/>
  <c r="F14" i="2"/>
  <c r="T50" i="3" s="1"/>
  <c r="E14" i="2"/>
  <c r="S50" i="3" s="1"/>
  <c r="D14" i="2"/>
  <c r="R50" i="3" s="1"/>
  <c r="BP13" i="2"/>
  <c r="BO13" i="2"/>
  <c r="BN13" i="2"/>
  <c r="CB49" i="3" s="1"/>
  <c r="BM13" i="2"/>
  <c r="CA49" i="3" s="1"/>
  <c r="BL13" i="2"/>
  <c r="BZ49" i="3" s="1"/>
  <c r="BK13" i="2"/>
  <c r="BY49" i="3" s="1"/>
  <c r="BJ13" i="2"/>
  <c r="BX49" i="3" s="1"/>
  <c r="BI13" i="2"/>
  <c r="BW49" i="3" s="1"/>
  <c r="BH13" i="2"/>
  <c r="BV49" i="3" s="1"/>
  <c r="BG13" i="2"/>
  <c r="BU49" i="3" s="1"/>
  <c r="BF13" i="2"/>
  <c r="BT49" i="3" s="1"/>
  <c r="BE13" i="2"/>
  <c r="BS49" i="3" s="1"/>
  <c r="BD13" i="2"/>
  <c r="BR49" i="3" s="1"/>
  <c r="BC13" i="2"/>
  <c r="BQ49" i="3" s="1"/>
  <c r="BB13" i="2"/>
  <c r="BP49" i="3" s="1"/>
  <c r="BA13" i="2"/>
  <c r="BO49" i="3" s="1"/>
  <c r="AZ13" i="2"/>
  <c r="BN49" i="3" s="1"/>
  <c r="AY13" i="2"/>
  <c r="BM49" i="3" s="1"/>
  <c r="AX13" i="2"/>
  <c r="BL49" i="3" s="1"/>
  <c r="AW13" i="2"/>
  <c r="BK49" i="3" s="1"/>
  <c r="AV13" i="2"/>
  <c r="BJ49" i="3" s="1"/>
  <c r="AU13" i="2"/>
  <c r="BI49" i="3" s="1"/>
  <c r="AT13" i="2"/>
  <c r="BH49" i="3" s="1"/>
  <c r="AC13" i="2"/>
  <c r="AQ49" i="3" s="1"/>
  <c r="AB13" i="2"/>
  <c r="AP49" i="3" s="1"/>
  <c r="AA13" i="2"/>
  <c r="AO49" i="3" s="1"/>
  <c r="Z13" i="2"/>
  <c r="AN49" i="3" s="1"/>
  <c r="Y13" i="2"/>
  <c r="AM49" i="3" s="1"/>
  <c r="X13" i="2"/>
  <c r="AL49" i="3" s="1"/>
  <c r="W13" i="2"/>
  <c r="AK49" i="3" s="1"/>
  <c r="V13" i="2"/>
  <c r="AJ49" i="3" s="1"/>
  <c r="U13" i="2"/>
  <c r="AI49" i="3" s="1"/>
  <c r="T13" i="2"/>
  <c r="AH49" i="3" s="1"/>
  <c r="S13" i="2"/>
  <c r="AG49" i="3" s="1"/>
  <c r="R13" i="2"/>
  <c r="AF49" i="3" s="1"/>
  <c r="Q13" i="2"/>
  <c r="AE49" i="3" s="1"/>
  <c r="P13" i="2"/>
  <c r="AD49" i="3" s="1"/>
  <c r="O13" i="2"/>
  <c r="AC49" i="3" s="1"/>
  <c r="N13" i="2"/>
  <c r="AB49" i="3" s="1"/>
  <c r="M13" i="2"/>
  <c r="AA49" i="3" s="1"/>
  <c r="L13" i="2"/>
  <c r="Z49" i="3" s="1"/>
  <c r="K13" i="2"/>
  <c r="Y49" i="3" s="1"/>
  <c r="J13" i="2"/>
  <c r="X49" i="3" s="1"/>
  <c r="I13" i="2"/>
  <c r="W49" i="3" s="1"/>
  <c r="H13" i="2"/>
  <c r="V49" i="3" s="1"/>
  <c r="G13" i="2"/>
  <c r="U49" i="3" s="1"/>
  <c r="F13" i="2"/>
  <c r="T49" i="3" s="1"/>
  <c r="E13" i="2"/>
  <c r="S49" i="3" s="1"/>
  <c r="D13" i="2"/>
  <c r="R49" i="3" s="1"/>
  <c r="K12" i="2"/>
  <c r="Y48" i="3" s="1"/>
  <c r="BP11" i="2"/>
  <c r="BO11" i="2"/>
  <c r="BN11" i="2"/>
  <c r="CB40" i="3" s="1"/>
  <c r="BM11" i="2"/>
  <c r="CA40" i="3" s="1"/>
  <c r="BL11" i="2"/>
  <c r="BZ40" i="3" s="1"/>
  <c r="BK11" i="2"/>
  <c r="BY40" i="3" s="1"/>
  <c r="BJ11" i="2"/>
  <c r="BX40" i="3" s="1"/>
  <c r="BI11" i="2"/>
  <c r="BW40" i="3" s="1"/>
  <c r="BH11" i="2"/>
  <c r="BV40" i="3" s="1"/>
  <c r="BG11" i="2"/>
  <c r="BU40" i="3" s="1"/>
  <c r="BF11" i="2"/>
  <c r="BT40" i="3" s="1"/>
  <c r="BE11" i="2"/>
  <c r="BS40" i="3" s="1"/>
  <c r="BD11" i="2"/>
  <c r="BR40" i="3" s="1"/>
  <c r="BC11" i="2"/>
  <c r="BQ40" i="3" s="1"/>
  <c r="BB11" i="2"/>
  <c r="BP40" i="3" s="1"/>
  <c r="BA11" i="2"/>
  <c r="BO40" i="3" s="1"/>
  <c r="AZ11" i="2"/>
  <c r="BN40" i="3" s="1"/>
  <c r="AY11" i="2"/>
  <c r="BM40" i="3" s="1"/>
  <c r="AX11" i="2"/>
  <c r="BL40" i="3" s="1"/>
  <c r="AW11" i="2"/>
  <c r="BK40" i="3" s="1"/>
  <c r="AV11" i="2"/>
  <c r="BJ40" i="3" s="1"/>
  <c r="BI40" i="3"/>
  <c r="AF11" i="2"/>
  <c r="AT40" i="3" s="1"/>
  <c r="AE11" i="2"/>
  <c r="AS40" i="3" s="1"/>
  <c r="AD11" i="2"/>
  <c r="AR40" i="3" s="1"/>
  <c r="AC11" i="2"/>
  <c r="AQ40" i="3" s="1"/>
  <c r="AB11" i="2"/>
  <c r="AP40" i="3" s="1"/>
  <c r="AA11" i="2"/>
  <c r="AO40" i="3" s="1"/>
  <c r="Z11" i="2"/>
  <c r="AN40" i="3" s="1"/>
  <c r="Y11" i="2"/>
  <c r="AM40" i="3" s="1"/>
  <c r="X11" i="2"/>
  <c r="AL40" i="3" s="1"/>
  <c r="W11" i="2"/>
  <c r="AK40" i="3" s="1"/>
  <c r="V11" i="2"/>
  <c r="AJ40" i="3" s="1"/>
  <c r="U11" i="2"/>
  <c r="AI40" i="3" s="1"/>
  <c r="T11" i="2"/>
  <c r="AH40" i="3" s="1"/>
  <c r="S11" i="2"/>
  <c r="AG40" i="3" s="1"/>
  <c r="R11" i="2"/>
  <c r="AF40" i="3" s="1"/>
  <c r="Q11" i="2"/>
  <c r="AE40" i="3" s="1"/>
  <c r="P11" i="2"/>
  <c r="AD40" i="3" s="1"/>
  <c r="O11" i="2"/>
  <c r="AC40" i="3" s="1"/>
  <c r="N11" i="2"/>
  <c r="AB40" i="3" s="1"/>
  <c r="M11" i="2"/>
  <c r="AA40" i="3" s="1"/>
  <c r="L11" i="2"/>
  <c r="Z40" i="3" s="1"/>
  <c r="K11" i="2"/>
  <c r="Y40" i="3" s="1"/>
  <c r="J11" i="2"/>
  <c r="X40" i="3" s="1"/>
  <c r="I11" i="2"/>
  <c r="W40" i="3" s="1"/>
  <c r="H11" i="2"/>
  <c r="V40" i="3" s="1"/>
  <c r="G11" i="2"/>
  <c r="U40" i="3" s="1"/>
  <c r="F11" i="2"/>
  <c r="T40" i="3" s="1"/>
  <c r="E11" i="2"/>
  <c r="S40" i="3" s="1"/>
  <c r="D11" i="2"/>
  <c r="R40" i="3" s="1"/>
  <c r="V22" i="1"/>
  <c r="W28" i="2" s="1"/>
  <c r="T22" i="1"/>
  <c r="U28" i="2" s="1"/>
  <c r="H22" i="1"/>
  <c r="I28" i="2" s="1"/>
  <c r="BH21" i="1"/>
  <c r="BI23" i="2" s="1"/>
  <c r="BW74" i="3" s="1"/>
  <c r="AP21" i="1"/>
  <c r="AQ23" i="2" s="1"/>
  <c r="BE74" i="3" s="1"/>
  <c r="V21" i="1"/>
  <c r="W23" i="2" s="1"/>
  <c r="AK74" i="3" s="1"/>
  <c r="K21" i="1"/>
  <c r="L23" i="2" s="1"/>
  <c r="Z74" i="3" s="1"/>
  <c r="BE20" i="1"/>
  <c r="BF22" i="2" s="1"/>
  <c r="BT73" i="3" s="1"/>
  <c r="AG20" i="1"/>
  <c r="AH22" i="2" s="1"/>
  <c r="AV73" i="3" s="1"/>
  <c r="V20" i="1"/>
  <c r="W22" i="2" s="1"/>
  <c r="AK73" i="3" s="1"/>
  <c r="T20" i="1"/>
  <c r="U22" i="2" s="1"/>
  <c r="AI73" i="3" s="1"/>
  <c r="H20" i="1"/>
  <c r="I22" i="2" s="1"/>
  <c r="W73" i="3" s="1"/>
  <c r="BH19" i="1"/>
  <c r="BI21" i="2" s="1"/>
  <c r="AV19" i="1"/>
  <c r="AW21" i="2" s="1"/>
  <c r="BK72" i="3" s="1"/>
  <c r="AJ19" i="1"/>
  <c r="AK21" i="2" s="1"/>
  <c r="X19" i="1"/>
  <c r="Y21" i="2" s="1"/>
  <c r="V19" i="1"/>
  <c r="W21" i="2" s="1"/>
  <c r="BN16" i="1"/>
  <c r="BN22" i="1" s="1"/>
  <c r="BO28" i="2" s="1"/>
  <c r="BO27" i="2" s="1"/>
  <c r="BM16" i="1"/>
  <c r="BM22" i="1" s="1"/>
  <c r="BN28" i="2" s="1"/>
  <c r="BL16" i="1"/>
  <c r="BL22" i="1" s="1"/>
  <c r="BM28" i="2" s="1"/>
  <c r="BK16" i="1"/>
  <c r="BK22" i="1" s="1"/>
  <c r="BL28" i="2" s="1"/>
  <c r="BJ16" i="1"/>
  <c r="BJ22" i="1" s="1"/>
  <c r="BK28" i="2" s="1"/>
  <c r="BI16" i="1"/>
  <c r="BI22" i="1" s="1"/>
  <c r="BJ28" i="2" s="1"/>
  <c r="BH16" i="1"/>
  <c r="BH22" i="1" s="1"/>
  <c r="BI28" i="2" s="1"/>
  <c r="BG16" i="1"/>
  <c r="BG22" i="1" s="1"/>
  <c r="BH28" i="2" s="1"/>
  <c r="BF16" i="1"/>
  <c r="BF22" i="1" s="1"/>
  <c r="BG28" i="2" s="1"/>
  <c r="BE16" i="1"/>
  <c r="BE22" i="1" s="1"/>
  <c r="BF28" i="2" s="1"/>
  <c r="BD16" i="1"/>
  <c r="BD22" i="1" s="1"/>
  <c r="BE28" i="2" s="1"/>
  <c r="BC16" i="1"/>
  <c r="BC22" i="1" s="1"/>
  <c r="BD28" i="2" s="1"/>
  <c r="BB16" i="1"/>
  <c r="BB22" i="1" s="1"/>
  <c r="BC28" i="2" s="1"/>
  <c r="BA16" i="1"/>
  <c r="BA22" i="1" s="1"/>
  <c r="BB28" i="2" s="1"/>
  <c r="AZ16" i="1"/>
  <c r="AZ22" i="1" s="1"/>
  <c r="BA28" i="2" s="1"/>
  <c r="AY16" i="1"/>
  <c r="AY22" i="1" s="1"/>
  <c r="AZ28" i="2" s="1"/>
  <c r="AX16" i="1"/>
  <c r="AX22" i="1" s="1"/>
  <c r="AY28" i="2" s="1"/>
  <c r="AW16" i="1"/>
  <c r="AW22" i="1" s="1"/>
  <c r="AX28" i="2" s="1"/>
  <c r="AV16" i="1"/>
  <c r="AV22" i="1" s="1"/>
  <c r="AW28" i="2" s="1"/>
  <c r="AU16" i="1"/>
  <c r="AU22" i="1" s="1"/>
  <c r="AV28" i="2" s="1"/>
  <c r="AT16" i="1"/>
  <c r="AT22" i="1" s="1"/>
  <c r="AU28" i="2" s="1"/>
  <c r="AS16" i="1"/>
  <c r="AS22" i="1" s="1"/>
  <c r="AT28" i="2" s="1"/>
  <c r="AR16" i="1"/>
  <c r="AR22" i="1" s="1"/>
  <c r="AS28" i="2" s="1"/>
  <c r="AQ16" i="1"/>
  <c r="AQ22" i="1" s="1"/>
  <c r="AR28" i="2" s="1"/>
  <c r="AP16" i="1"/>
  <c r="AP22" i="1" s="1"/>
  <c r="AQ28" i="2" s="1"/>
  <c r="AO16" i="1"/>
  <c r="AO22" i="1" s="1"/>
  <c r="AP28" i="2" s="1"/>
  <c r="AN16" i="1"/>
  <c r="AN22" i="1" s="1"/>
  <c r="AO28" i="2" s="1"/>
  <c r="AM16" i="1"/>
  <c r="AM22" i="1" s="1"/>
  <c r="AN28" i="2" s="1"/>
  <c r="AL16" i="1"/>
  <c r="AL22" i="1" s="1"/>
  <c r="AM28" i="2" s="1"/>
  <c r="AK16" i="1"/>
  <c r="AK22" i="1" s="1"/>
  <c r="AL28" i="2" s="1"/>
  <c r="AJ16" i="1"/>
  <c r="AJ22" i="1" s="1"/>
  <c r="AK28" i="2" s="1"/>
  <c r="AI16" i="1"/>
  <c r="AI22" i="1" s="1"/>
  <c r="AJ28" i="2" s="1"/>
  <c r="AH16" i="1"/>
  <c r="AH22" i="1" s="1"/>
  <c r="AI28" i="2" s="1"/>
  <c r="AG16" i="1"/>
  <c r="AG22" i="1" s="1"/>
  <c r="AH28" i="2" s="1"/>
  <c r="AF16" i="1"/>
  <c r="AF22" i="1" s="1"/>
  <c r="AG28" i="2" s="1"/>
  <c r="AE16" i="1"/>
  <c r="AE22" i="1" s="1"/>
  <c r="AF28" i="2" s="1"/>
  <c r="AD16" i="1"/>
  <c r="AD22" i="1" s="1"/>
  <c r="AE28" i="2" s="1"/>
  <c r="AC16" i="1"/>
  <c r="AC22" i="1" s="1"/>
  <c r="AD28" i="2" s="1"/>
  <c r="AB16" i="1"/>
  <c r="AB22" i="1" s="1"/>
  <c r="AC28" i="2" s="1"/>
  <c r="AA16" i="1"/>
  <c r="AA22" i="1" s="1"/>
  <c r="AB28" i="2" s="1"/>
  <c r="Z16" i="1"/>
  <c r="Z22" i="1" s="1"/>
  <c r="AA28" i="2" s="1"/>
  <c r="Y16" i="1"/>
  <c r="Y22" i="1" s="1"/>
  <c r="Z28" i="2" s="1"/>
  <c r="X16" i="1"/>
  <c r="X22" i="1" s="1"/>
  <c r="Y28" i="2" s="1"/>
  <c r="W16" i="1"/>
  <c r="W22" i="1" s="1"/>
  <c r="X28" i="2" s="1"/>
  <c r="U16" i="1"/>
  <c r="U22" i="1" s="1"/>
  <c r="V28" i="2" s="1"/>
  <c r="T16" i="1"/>
  <c r="S16" i="1"/>
  <c r="S22" i="1" s="1"/>
  <c r="T28" i="2" s="1"/>
  <c r="R16" i="1"/>
  <c r="R22" i="1" s="1"/>
  <c r="S28" i="2" s="1"/>
  <c r="Q16" i="1"/>
  <c r="Q22" i="1" s="1"/>
  <c r="R28" i="2" s="1"/>
  <c r="P16" i="1"/>
  <c r="P22" i="1" s="1"/>
  <c r="Q28" i="2" s="1"/>
  <c r="O16" i="1"/>
  <c r="O22" i="1" s="1"/>
  <c r="P28" i="2" s="1"/>
  <c r="N16" i="1"/>
  <c r="N22" i="1" s="1"/>
  <c r="O28" i="2" s="1"/>
  <c r="M16" i="1"/>
  <c r="M22" i="1" s="1"/>
  <c r="N28" i="2" s="1"/>
  <c r="L16" i="1"/>
  <c r="L22" i="1" s="1"/>
  <c r="M28" i="2" s="1"/>
  <c r="K16" i="1"/>
  <c r="K22" i="1" s="1"/>
  <c r="L28" i="2" s="1"/>
  <c r="J16" i="1"/>
  <c r="J22" i="1" s="1"/>
  <c r="K28" i="2" s="1"/>
  <c r="I16" i="1"/>
  <c r="I22" i="1" s="1"/>
  <c r="J28" i="2" s="1"/>
  <c r="H16" i="1"/>
  <c r="G16" i="1"/>
  <c r="G22" i="1" s="1"/>
  <c r="H28" i="2" s="1"/>
  <c r="F16" i="1"/>
  <c r="F22" i="1" s="1"/>
  <c r="G28" i="2" s="1"/>
  <c r="E16" i="1"/>
  <c r="E22" i="1" s="1"/>
  <c r="F28" i="2" s="1"/>
  <c r="D16" i="1"/>
  <c r="D22" i="1" s="1"/>
  <c r="E28" i="2" s="1"/>
  <c r="C16" i="1"/>
  <c r="C22" i="1" s="1"/>
  <c r="D28" i="2" s="1"/>
  <c r="BN15" i="1"/>
  <c r="BN21" i="1" s="1"/>
  <c r="BO23" i="2" s="1"/>
  <c r="BM15" i="1"/>
  <c r="BM21" i="1" s="1"/>
  <c r="BN23" i="2" s="1"/>
  <c r="CB74" i="3" s="1"/>
  <c r="BL15" i="1"/>
  <c r="BL21" i="1" s="1"/>
  <c r="BM23" i="2" s="1"/>
  <c r="CA74" i="3" s="1"/>
  <c r="BK15" i="1"/>
  <c r="BK21" i="1" s="1"/>
  <c r="BL23" i="2" s="1"/>
  <c r="BZ74" i="3" s="1"/>
  <c r="BJ15" i="1"/>
  <c r="BJ21" i="1" s="1"/>
  <c r="BK23" i="2" s="1"/>
  <c r="BY74" i="3" s="1"/>
  <c r="BI15" i="1"/>
  <c r="BI21" i="1" s="1"/>
  <c r="BJ23" i="2" s="1"/>
  <c r="BX74" i="3" s="1"/>
  <c r="BH15" i="1"/>
  <c r="BG15" i="1"/>
  <c r="BG21" i="1" s="1"/>
  <c r="BH23" i="2" s="1"/>
  <c r="BV74" i="3" s="1"/>
  <c r="BF15" i="1"/>
  <c r="BF21" i="1" s="1"/>
  <c r="BG23" i="2" s="1"/>
  <c r="BU74" i="3" s="1"/>
  <c r="BE15" i="1"/>
  <c r="BE21" i="1" s="1"/>
  <c r="BF23" i="2" s="1"/>
  <c r="BT74" i="3" s="1"/>
  <c r="BD15" i="1"/>
  <c r="BD21" i="1" s="1"/>
  <c r="BE23" i="2" s="1"/>
  <c r="BS74" i="3" s="1"/>
  <c r="BC15" i="1"/>
  <c r="BC21" i="1" s="1"/>
  <c r="BD23" i="2" s="1"/>
  <c r="BR74" i="3" s="1"/>
  <c r="BB15" i="1"/>
  <c r="BB21" i="1" s="1"/>
  <c r="BC23" i="2" s="1"/>
  <c r="BQ74" i="3" s="1"/>
  <c r="BA15" i="1"/>
  <c r="BA21" i="1" s="1"/>
  <c r="BB23" i="2" s="1"/>
  <c r="BP74" i="3" s="1"/>
  <c r="AZ15" i="1"/>
  <c r="AZ21" i="1" s="1"/>
  <c r="BA23" i="2" s="1"/>
  <c r="BO74" i="3" s="1"/>
  <c r="AY15" i="1"/>
  <c r="AY21" i="1" s="1"/>
  <c r="AZ23" i="2" s="1"/>
  <c r="BN74" i="3" s="1"/>
  <c r="AX15" i="1"/>
  <c r="AX21" i="1" s="1"/>
  <c r="AY23" i="2" s="1"/>
  <c r="BM74" i="3" s="1"/>
  <c r="AW15" i="1"/>
  <c r="AW21" i="1" s="1"/>
  <c r="AX23" i="2" s="1"/>
  <c r="BL74" i="3" s="1"/>
  <c r="AV15" i="1"/>
  <c r="AV21" i="1" s="1"/>
  <c r="AW23" i="2" s="1"/>
  <c r="BK74" i="3" s="1"/>
  <c r="AU15" i="1"/>
  <c r="AU21" i="1" s="1"/>
  <c r="AV23" i="2" s="1"/>
  <c r="BJ74" i="3" s="1"/>
  <c r="AT15" i="1"/>
  <c r="AT21" i="1" s="1"/>
  <c r="AU23" i="2" s="1"/>
  <c r="BI74" i="3" s="1"/>
  <c r="AS15" i="1"/>
  <c r="AS21" i="1" s="1"/>
  <c r="AT23" i="2" s="1"/>
  <c r="BH74" i="3" s="1"/>
  <c r="AR15" i="1"/>
  <c r="AR21" i="1" s="1"/>
  <c r="AS23" i="2" s="1"/>
  <c r="BG74" i="3" s="1"/>
  <c r="AQ15" i="1"/>
  <c r="AQ21" i="1" s="1"/>
  <c r="AR23" i="2" s="1"/>
  <c r="BF74" i="3" s="1"/>
  <c r="AP15" i="1"/>
  <c r="AO15" i="1"/>
  <c r="AO21" i="1" s="1"/>
  <c r="AP23" i="2" s="1"/>
  <c r="BD74" i="3" s="1"/>
  <c r="AN15" i="1"/>
  <c r="AN21" i="1" s="1"/>
  <c r="AO23" i="2" s="1"/>
  <c r="BC74" i="3" s="1"/>
  <c r="AM15" i="1"/>
  <c r="AM21" i="1" s="1"/>
  <c r="AN23" i="2" s="1"/>
  <c r="BB74" i="3" s="1"/>
  <c r="AL15" i="1"/>
  <c r="AL21" i="1" s="1"/>
  <c r="AM23" i="2" s="1"/>
  <c r="BA74" i="3" s="1"/>
  <c r="AK15" i="1"/>
  <c r="AK21" i="1" s="1"/>
  <c r="AL23" i="2" s="1"/>
  <c r="AZ74" i="3" s="1"/>
  <c r="AJ15" i="1"/>
  <c r="AJ21" i="1" s="1"/>
  <c r="AK23" i="2" s="1"/>
  <c r="AY74" i="3" s="1"/>
  <c r="AI15" i="1"/>
  <c r="AI21" i="1" s="1"/>
  <c r="AJ23" i="2" s="1"/>
  <c r="AX74" i="3" s="1"/>
  <c r="AH15" i="1"/>
  <c r="AH21" i="1" s="1"/>
  <c r="AI23" i="2" s="1"/>
  <c r="AW74" i="3" s="1"/>
  <c r="AG15" i="1"/>
  <c r="AG21" i="1" s="1"/>
  <c r="AH23" i="2" s="1"/>
  <c r="AV74" i="3" s="1"/>
  <c r="AF15" i="1"/>
  <c r="AF21" i="1" s="1"/>
  <c r="AG23" i="2" s="1"/>
  <c r="AU74" i="3" s="1"/>
  <c r="AE15" i="1"/>
  <c r="AE21" i="1" s="1"/>
  <c r="AF23" i="2" s="1"/>
  <c r="AT74" i="3" s="1"/>
  <c r="AD15" i="1"/>
  <c r="AD21" i="1" s="1"/>
  <c r="AE23" i="2" s="1"/>
  <c r="AS74" i="3" s="1"/>
  <c r="AC15" i="1"/>
  <c r="AC21" i="1" s="1"/>
  <c r="AD23" i="2" s="1"/>
  <c r="AR74" i="3" s="1"/>
  <c r="AB15" i="1"/>
  <c r="AB21" i="1" s="1"/>
  <c r="AC23" i="2" s="1"/>
  <c r="AQ74" i="3" s="1"/>
  <c r="AA15" i="1"/>
  <c r="AA21" i="1" s="1"/>
  <c r="AB23" i="2" s="1"/>
  <c r="AP74" i="3" s="1"/>
  <c r="Z15" i="1"/>
  <c r="Z21" i="1" s="1"/>
  <c r="AA23" i="2" s="1"/>
  <c r="AO74" i="3" s="1"/>
  <c r="Y15" i="1"/>
  <c r="Y21" i="1" s="1"/>
  <c r="Z23" i="2" s="1"/>
  <c r="AN74" i="3" s="1"/>
  <c r="X15" i="1"/>
  <c r="X21" i="1" s="1"/>
  <c r="Y23" i="2" s="1"/>
  <c r="AM74" i="3" s="1"/>
  <c r="W15" i="1"/>
  <c r="W21" i="1" s="1"/>
  <c r="X23" i="2" s="1"/>
  <c r="AL74" i="3" s="1"/>
  <c r="U15" i="1"/>
  <c r="U21" i="1" s="1"/>
  <c r="V23" i="2" s="1"/>
  <c r="AJ74" i="3" s="1"/>
  <c r="T15" i="1"/>
  <c r="T21" i="1" s="1"/>
  <c r="U23" i="2" s="1"/>
  <c r="AI74" i="3" s="1"/>
  <c r="S15" i="1"/>
  <c r="S21" i="1" s="1"/>
  <c r="T23" i="2" s="1"/>
  <c r="AH74" i="3" s="1"/>
  <c r="R15" i="1"/>
  <c r="R21" i="1" s="1"/>
  <c r="S23" i="2" s="1"/>
  <c r="AG74" i="3" s="1"/>
  <c r="Q15" i="1"/>
  <c r="Q21" i="1" s="1"/>
  <c r="R23" i="2" s="1"/>
  <c r="AF74" i="3" s="1"/>
  <c r="P15" i="1"/>
  <c r="P21" i="1" s="1"/>
  <c r="Q23" i="2" s="1"/>
  <c r="AE74" i="3" s="1"/>
  <c r="O15" i="1"/>
  <c r="O21" i="1" s="1"/>
  <c r="P23" i="2" s="1"/>
  <c r="AD74" i="3" s="1"/>
  <c r="N15" i="1"/>
  <c r="N21" i="1" s="1"/>
  <c r="O23" i="2" s="1"/>
  <c r="AC74" i="3" s="1"/>
  <c r="M15" i="1"/>
  <c r="M21" i="1" s="1"/>
  <c r="N23" i="2" s="1"/>
  <c r="AB74" i="3" s="1"/>
  <c r="L15" i="1"/>
  <c r="L21" i="1" s="1"/>
  <c r="M23" i="2" s="1"/>
  <c r="AA74" i="3" s="1"/>
  <c r="K15" i="1"/>
  <c r="J15" i="1"/>
  <c r="J21" i="1" s="1"/>
  <c r="K23" i="2" s="1"/>
  <c r="Y74" i="3" s="1"/>
  <c r="I15" i="1"/>
  <c r="I21" i="1" s="1"/>
  <c r="J23" i="2" s="1"/>
  <c r="X74" i="3" s="1"/>
  <c r="H15" i="1"/>
  <c r="H21" i="1" s="1"/>
  <c r="I23" i="2" s="1"/>
  <c r="W74" i="3" s="1"/>
  <c r="G15" i="1"/>
  <c r="G21" i="1" s="1"/>
  <c r="H23" i="2" s="1"/>
  <c r="V74" i="3" s="1"/>
  <c r="F15" i="1"/>
  <c r="F21" i="1" s="1"/>
  <c r="G23" i="2" s="1"/>
  <c r="U74" i="3" s="1"/>
  <c r="E15" i="1"/>
  <c r="E21" i="1" s="1"/>
  <c r="F23" i="2" s="1"/>
  <c r="T74" i="3" s="1"/>
  <c r="D15" i="1"/>
  <c r="D21" i="1" s="1"/>
  <c r="E23" i="2" s="1"/>
  <c r="S74" i="3" s="1"/>
  <c r="C15" i="1"/>
  <c r="C21" i="1" s="1"/>
  <c r="D23" i="2" s="1"/>
  <c r="R74" i="3" s="1"/>
  <c r="BN14" i="1"/>
  <c r="BN20" i="1" s="1"/>
  <c r="BO22" i="2" s="1"/>
  <c r="BM14" i="1"/>
  <c r="BM20" i="1" s="1"/>
  <c r="BN22" i="2" s="1"/>
  <c r="CB73" i="3" s="1"/>
  <c r="BL14" i="1"/>
  <c r="BL20" i="1" s="1"/>
  <c r="BM22" i="2" s="1"/>
  <c r="CA73" i="3" s="1"/>
  <c r="BK14" i="1"/>
  <c r="BK20" i="1" s="1"/>
  <c r="BL22" i="2" s="1"/>
  <c r="BZ73" i="3" s="1"/>
  <c r="BJ14" i="1"/>
  <c r="BJ20" i="1" s="1"/>
  <c r="BK22" i="2" s="1"/>
  <c r="BY73" i="3" s="1"/>
  <c r="BI14" i="1"/>
  <c r="BI20" i="1" s="1"/>
  <c r="BJ22" i="2" s="1"/>
  <c r="BX73" i="3" s="1"/>
  <c r="BH14" i="1"/>
  <c r="BH20" i="1" s="1"/>
  <c r="BI22" i="2" s="1"/>
  <c r="BW73" i="3" s="1"/>
  <c r="BG14" i="1"/>
  <c r="BG20" i="1" s="1"/>
  <c r="BH22" i="2" s="1"/>
  <c r="BV73" i="3" s="1"/>
  <c r="BF14" i="1"/>
  <c r="BF20" i="1" s="1"/>
  <c r="BG22" i="2" s="1"/>
  <c r="BU73" i="3" s="1"/>
  <c r="BE14" i="1"/>
  <c r="BD14" i="1"/>
  <c r="BD20" i="1" s="1"/>
  <c r="BE22" i="2" s="1"/>
  <c r="BS73" i="3" s="1"/>
  <c r="BC14" i="1"/>
  <c r="BC20" i="1" s="1"/>
  <c r="BD22" i="2" s="1"/>
  <c r="BR73" i="3" s="1"/>
  <c r="BB14" i="1"/>
  <c r="BB20" i="1" s="1"/>
  <c r="BC22" i="2" s="1"/>
  <c r="BQ73" i="3" s="1"/>
  <c r="BA14" i="1"/>
  <c r="BA20" i="1" s="1"/>
  <c r="BB22" i="2" s="1"/>
  <c r="BP73" i="3" s="1"/>
  <c r="AZ14" i="1"/>
  <c r="AZ20" i="1" s="1"/>
  <c r="BA22" i="2" s="1"/>
  <c r="BO73" i="3" s="1"/>
  <c r="AY14" i="1"/>
  <c r="AY20" i="1" s="1"/>
  <c r="AZ22" i="2" s="1"/>
  <c r="BN73" i="3" s="1"/>
  <c r="AX14" i="1"/>
  <c r="AX20" i="1" s="1"/>
  <c r="AY22" i="2" s="1"/>
  <c r="BM73" i="3" s="1"/>
  <c r="AW14" i="1"/>
  <c r="AW20" i="1" s="1"/>
  <c r="AX22" i="2" s="1"/>
  <c r="BL73" i="3" s="1"/>
  <c r="AV14" i="1"/>
  <c r="AV20" i="1" s="1"/>
  <c r="AW22" i="2" s="1"/>
  <c r="BK73" i="3" s="1"/>
  <c r="AU14" i="1"/>
  <c r="AU20" i="1" s="1"/>
  <c r="AV22" i="2" s="1"/>
  <c r="BJ73" i="3" s="1"/>
  <c r="AT14" i="1"/>
  <c r="AT20" i="1" s="1"/>
  <c r="AU22" i="2" s="1"/>
  <c r="BI73" i="3" s="1"/>
  <c r="AS14" i="1"/>
  <c r="AS20" i="1" s="1"/>
  <c r="AT22" i="2" s="1"/>
  <c r="BH73" i="3" s="1"/>
  <c r="AR14" i="1"/>
  <c r="AR20" i="1" s="1"/>
  <c r="AS22" i="2" s="1"/>
  <c r="BG73" i="3" s="1"/>
  <c r="AQ14" i="1"/>
  <c r="AQ20" i="1" s="1"/>
  <c r="AR22" i="2" s="1"/>
  <c r="BF73" i="3" s="1"/>
  <c r="AP14" i="1"/>
  <c r="AP20" i="1" s="1"/>
  <c r="AQ22" i="2" s="1"/>
  <c r="BE73" i="3" s="1"/>
  <c r="AO14" i="1"/>
  <c r="AO20" i="1" s="1"/>
  <c r="AP22" i="2" s="1"/>
  <c r="BD73" i="3" s="1"/>
  <c r="AN14" i="1"/>
  <c r="AN20" i="1" s="1"/>
  <c r="AO22" i="2" s="1"/>
  <c r="BC73" i="3" s="1"/>
  <c r="AM14" i="1"/>
  <c r="AM20" i="1" s="1"/>
  <c r="AN22" i="2" s="1"/>
  <c r="BB73" i="3" s="1"/>
  <c r="AL14" i="1"/>
  <c r="AL20" i="1" s="1"/>
  <c r="AM22" i="2" s="1"/>
  <c r="BA73" i="3" s="1"/>
  <c r="AK14" i="1"/>
  <c r="AK20" i="1" s="1"/>
  <c r="AL22" i="2" s="1"/>
  <c r="AZ73" i="3" s="1"/>
  <c r="AJ14" i="1"/>
  <c r="AJ20" i="1" s="1"/>
  <c r="AK22" i="2" s="1"/>
  <c r="AY73" i="3" s="1"/>
  <c r="AI14" i="1"/>
  <c r="AI20" i="1" s="1"/>
  <c r="AJ22" i="2" s="1"/>
  <c r="AX73" i="3" s="1"/>
  <c r="AH14" i="1"/>
  <c r="AH20" i="1" s="1"/>
  <c r="AI22" i="2" s="1"/>
  <c r="AW73" i="3" s="1"/>
  <c r="AG14" i="1"/>
  <c r="AF14" i="1"/>
  <c r="AF20" i="1" s="1"/>
  <c r="AG22" i="2" s="1"/>
  <c r="AU73" i="3" s="1"/>
  <c r="AE14" i="1"/>
  <c r="AE20" i="1" s="1"/>
  <c r="AF22" i="2" s="1"/>
  <c r="AT73" i="3" s="1"/>
  <c r="AD14" i="1"/>
  <c r="AD20" i="1" s="1"/>
  <c r="AE22" i="2" s="1"/>
  <c r="AS73" i="3" s="1"/>
  <c r="AC14" i="1"/>
  <c r="AC20" i="1" s="1"/>
  <c r="AD22" i="2" s="1"/>
  <c r="AR73" i="3" s="1"/>
  <c r="AB14" i="1"/>
  <c r="AB20" i="1" s="1"/>
  <c r="AC22" i="2" s="1"/>
  <c r="AQ73" i="3" s="1"/>
  <c r="AA14" i="1"/>
  <c r="AA20" i="1" s="1"/>
  <c r="AB22" i="2" s="1"/>
  <c r="AP73" i="3" s="1"/>
  <c r="Z14" i="1"/>
  <c r="Z20" i="1" s="1"/>
  <c r="AA22" i="2" s="1"/>
  <c r="AO73" i="3" s="1"/>
  <c r="Y14" i="1"/>
  <c r="Y20" i="1" s="1"/>
  <c r="Z22" i="2" s="1"/>
  <c r="AN73" i="3" s="1"/>
  <c r="X14" i="1"/>
  <c r="X20" i="1" s="1"/>
  <c r="Y22" i="2" s="1"/>
  <c r="AM73" i="3" s="1"/>
  <c r="W14" i="1"/>
  <c r="W20" i="1" s="1"/>
  <c r="X22" i="2" s="1"/>
  <c r="AL73" i="3" s="1"/>
  <c r="U14" i="1"/>
  <c r="U20" i="1" s="1"/>
  <c r="V22" i="2" s="1"/>
  <c r="AJ73" i="3" s="1"/>
  <c r="T14" i="1"/>
  <c r="S14" i="1"/>
  <c r="S20" i="1" s="1"/>
  <c r="T22" i="2" s="1"/>
  <c r="AH73" i="3" s="1"/>
  <c r="R14" i="1"/>
  <c r="R20" i="1" s="1"/>
  <c r="S22" i="2" s="1"/>
  <c r="AG73" i="3" s="1"/>
  <c r="Q14" i="1"/>
  <c r="Q20" i="1" s="1"/>
  <c r="R22" i="2" s="1"/>
  <c r="AF73" i="3" s="1"/>
  <c r="P14" i="1"/>
  <c r="P20" i="1" s="1"/>
  <c r="Q22" i="2" s="1"/>
  <c r="AE73" i="3" s="1"/>
  <c r="O14" i="1"/>
  <c r="O20" i="1" s="1"/>
  <c r="P22" i="2" s="1"/>
  <c r="AD73" i="3" s="1"/>
  <c r="N14" i="1"/>
  <c r="N20" i="1" s="1"/>
  <c r="O22" i="2" s="1"/>
  <c r="AC73" i="3" s="1"/>
  <c r="M14" i="1"/>
  <c r="M20" i="1" s="1"/>
  <c r="N22" i="2" s="1"/>
  <c r="AB73" i="3" s="1"/>
  <c r="L14" i="1"/>
  <c r="L20" i="1" s="1"/>
  <c r="M22" i="2" s="1"/>
  <c r="AA73" i="3" s="1"/>
  <c r="K14" i="1"/>
  <c r="K20" i="1" s="1"/>
  <c r="L22" i="2" s="1"/>
  <c r="Z73" i="3" s="1"/>
  <c r="J14" i="1"/>
  <c r="J20" i="1" s="1"/>
  <c r="K22" i="2" s="1"/>
  <c r="Y73" i="3" s="1"/>
  <c r="I14" i="1"/>
  <c r="I20" i="1" s="1"/>
  <c r="J22" i="2" s="1"/>
  <c r="X73" i="3" s="1"/>
  <c r="H14" i="1"/>
  <c r="G14" i="1"/>
  <c r="G20" i="1" s="1"/>
  <c r="H22" i="2" s="1"/>
  <c r="V73" i="3" s="1"/>
  <c r="F14" i="1"/>
  <c r="F20" i="1" s="1"/>
  <c r="G22" i="2" s="1"/>
  <c r="U73" i="3" s="1"/>
  <c r="E14" i="1"/>
  <c r="E20" i="1" s="1"/>
  <c r="F22" i="2" s="1"/>
  <c r="T73" i="3" s="1"/>
  <c r="D14" i="1"/>
  <c r="D20" i="1" s="1"/>
  <c r="E22" i="2" s="1"/>
  <c r="S73" i="3" s="1"/>
  <c r="C14" i="1"/>
  <c r="C20" i="1" s="1"/>
  <c r="D22" i="2" s="1"/>
  <c r="R73" i="3" s="1"/>
  <c r="BN13" i="1"/>
  <c r="BN19" i="1" s="1"/>
  <c r="BO21" i="2" s="1"/>
  <c r="BM13" i="1"/>
  <c r="BM19" i="1" s="1"/>
  <c r="BN21" i="2" s="1"/>
  <c r="BL13" i="1"/>
  <c r="BL19" i="1" s="1"/>
  <c r="BM21" i="2" s="1"/>
  <c r="BK13" i="1"/>
  <c r="BK19" i="1" s="1"/>
  <c r="BL21" i="2" s="1"/>
  <c r="BJ13" i="1"/>
  <c r="BJ19" i="1" s="1"/>
  <c r="BK21" i="2" s="1"/>
  <c r="BI13" i="1"/>
  <c r="BI19" i="1" s="1"/>
  <c r="BJ21" i="2" s="1"/>
  <c r="BH13" i="1"/>
  <c r="BG13" i="1"/>
  <c r="BG19" i="1" s="1"/>
  <c r="BH21" i="2" s="1"/>
  <c r="BF13" i="1"/>
  <c r="BF19" i="1" s="1"/>
  <c r="BG21" i="2" s="1"/>
  <c r="BE13" i="1"/>
  <c r="BE19" i="1" s="1"/>
  <c r="BF21" i="2" s="1"/>
  <c r="BD13" i="1"/>
  <c r="BD19" i="1" s="1"/>
  <c r="BE21" i="2" s="1"/>
  <c r="BC13" i="1"/>
  <c r="BC19" i="1" s="1"/>
  <c r="BD21" i="2" s="1"/>
  <c r="BB13" i="1"/>
  <c r="BB19" i="1" s="1"/>
  <c r="BC21" i="2" s="1"/>
  <c r="BA13" i="1"/>
  <c r="BA19" i="1" s="1"/>
  <c r="BB21" i="2" s="1"/>
  <c r="AZ13" i="1"/>
  <c r="AZ19" i="1" s="1"/>
  <c r="BA21" i="2" s="1"/>
  <c r="AY13" i="1"/>
  <c r="AY19" i="1" s="1"/>
  <c r="AZ21" i="2" s="1"/>
  <c r="AX13" i="1"/>
  <c r="AX19" i="1" s="1"/>
  <c r="AY21" i="2" s="1"/>
  <c r="AW13" i="1"/>
  <c r="AW19" i="1" s="1"/>
  <c r="AX21" i="2" s="1"/>
  <c r="AV13" i="1"/>
  <c r="AU13" i="1"/>
  <c r="AU19" i="1" s="1"/>
  <c r="AV21" i="2" s="1"/>
  <c r="AT13" i="1"/>
  <c r="AT19" i="1" s="1"/>
  <c r="AU21" i="2" s="1"/>
  <c r="AS13" i="1"/>
  <c r="AS19" i="1" s="1"/>
  <c r="AT21" i="2" s="1"/>
  <c r="AR13" i="1"/>
  <c r="AR19" i="1" s="1"/>
  <c r="AS21" i="2" s="1"/>
  <c r="AQ13" i="1"/>
  <c r="AQ19" i="1" s="1"/>
  <c r="AR21" i="2" s="1"/>
  <c r="AP13" i="1"/>
  <c r="AP19" i="1" s="1"/>
  <c r="AQ21" i="2" s="1"/>
  <c r="AO13" i="1"/>
  <c r="AO19" i="1" s="1"/>
  <c r="AP21" i="2" s="1"/>
  <c r="AN13" i="1"/>
  <c r="AN19" i="1" s="1"/>
  <c r="AO21" i="2" s="1"/>
  <c r="AM13" i="1"/>
  <c r="AM19" i="1" s="1"/>
  <c r="AN21" i="2" s="1"/>
  <c r="AL13" i="1"/>
  <c r="AL19" i="1" s="1"/>
  <c r="AM21" i="2" s="1"/>
  <c r="AK13" i="1"/>
  <c r="AK19" i="1" s="1"/>
  <c r="AL21" i="2" s="1"/>
  <c r="AJ13" i="1"/>
  <c r="AI13" i="1"/>
  <c r="AI19" i="1" s="1"/>
  <c r="AJ21" i="2" s="1"/>
  <c r="AH13" i="1"/>
  <c r="AH19" i="1" s="1"/>
  <c r="AI21" i="2" s="1"/>
  <c r="AG13" i="1"/>
  <c r="AG19" i="1" s="1"/>
  <c r="AH21" i="2" s="1"/>
  <c r="AF13" i="1"/>
  <c r="AF19" i="1" s="1"/>
  <c r="AG21" i="2" s="1"/>
  <c r="AE13" i="1"/>
  <c r="AE19" i="1" s="1"/>
  <c r="AF21" i="2" s="1"/>
  <c r="AD13" i="1"/>
  <c r="AD19" i="1" s="1"/>
  <c r="AE21" i="2" s="1"/>
  <c r="AS72" i="3" s="1"/>
  <c r="AC13" i="1"/>
  <c r="AC19" i="1" s="1"/>
  <c r="AD21" i="2" s="1"/>
  <c r="AB13" i="1"/>
  <c r="AB19" i="1" s="1"/>
  <c r="AC21" i="2" s="1"/>
  <c r="AA13" i="1"/>
  <c r="AA19" i="1" s="1"/>
  <c r="AB21" i="2" s="1"/>
  <c r="Z13" i="1"/>
  <c r="Z19" i="1" s="1"/>
  <c r="AA21" i="2" s="1"/>
  <c r="Y13" i="1"/>
  <c r="Y19" i="1" s="1"/>
  <c r="Z21" i="2" s="1"/>
  <c r="X13" i="1"/>
  <c r="W13" i="1"/>
  <c r="W19" i="1" s="1"/>
  <c r="X21" i="2" s="1"/>
  <c r="U13" i="1"/>
  <c r="U19" i="1" s="1"/>
  <c r="V21" i="2" s="1"/>
  <c r="T13" i="1"/>
  <c r="T19" i="1" s="1"/>
  <c r="U21" i="2" s="1"/>
  <c r="S13" i="1"/>
  <c r="S19" i="1" s="1"/>
  <c r="T21" i="2" s="1"/>
  <c r="R13" i="1"/>
  <c r="R19" i="1" s="1"/>
  <c r="S21" i="2" s="1"/>
  <c r="Q13" i="1"/>
  <c r="Q19" i="1" s="1"/>
  <c r="R21" i="2" s="1"/>
  <c r="P13" i="1"/>
  <c r="P19" i="1" s="1"/>
  <c r="Q21" i="2" s="1"/>
  <c r="O13" i="1"/>
  <c r="O19" i="1" s="1"/>
  <c r="P21" i="2" s="1"/>
  <c r="N13" i="1"/>
  <c r="N19" i="1" s="1"/>
  <c r="O21" i="2" s="1"/>
  <c r="M13" i="1"/>
  <c r="M19" i="1" s="1"/>
  <c r="N21" i="2" s="1"/>
  <c r="L13" i="1"/>
  <c r="L19" i="1" s="1"/>
  <c r="M21" i="2" s="1"/>
  <c r="K13" i="1"/>
  <c r="K19" i="1" s="1"/>
  <c r="L21" i="2" s="1"/>
  <c r="J13" i="1"/>
  <c r="J19" i="1" s="1"/>
  <c r="K21" i="2" s="1"/>
  <c r="I13" i="1"/>
  <c r="I19" i="1" s="1"/>
  <c r="J21" i="2" s="1"/>
  <c r="H13" i="1"/>
  <c r="H19" i="1" s="1"/>
  <c r="I21" i="2" s="1"/>
  <c r="G13" i="1"/>
  <c r="G19" i="1" s="1"/>
  <c r="H21" i="2" s="1"/>
  <c r="F13" i="1"/>
  <c r="F19" i="1" s="1"/>
  <c r="G21" i="2" s="1"/>
  <c r="E13" i="1"/>
  <c r="E19" i="1" s="1"/>
  <c r="F21" i="2" s="1"/>
  <c r="D13" i="1"/>
  <c r="D19" i="1" s="1"/>
  <c r="E21" i="2" s="1"/>
  <c r="C13" i="1"/>
  <c r="C19" i="1" s="1"/>
  <c r="D21" i="2" s="1"/>
  <c r="X39" i="3" l="1"/>
  <c r="AV39" i="3"/>
  <c r="BH39" i="3"/>
  <c r="Z39" i="3"/>
  <c r="AL39" i="3"/>
  <c r="AB6" i="3"/>
  <c r="AN6" i="3"/>
  <c r="U57" i="3"/>
  <c r="AG57" i="3"/>
  <c r="I16" i="2"/>
  <c r="AE16" i="2"/>
  <c r="AI16" i="2"/>
  <c r="AQ16" i="2"/>
  <c r="BC16" i="2"/>
  <c r="BG16" i="2"/>
  <c r="BO16" i="2"/>
  <c r="H16" i="2"/>
  <c r="AD16" i="2"/>
  <c r="AH16" i="2"/>
  <c r="AP16" i="2"/>
  <c r="AT16" i="2"/>
  <c r="BB16" i="2"/>
  <c r="BF16" i="2"/>
  <c r="BN16" i="2"/>
  <c r="AM51" i="3"/>
  <c r="AY51" i="3"/>
  <c r="BW51" i="3"/>
  <c r="V50" i="3"/>
  <c r="D16" i="2"/>
  <c r="BD16" i="2"/>
  <c r="R6" i="3"/>
  <c r="R39" i="3" s="1"/>
  <c r="AD6" i="3"/>
  <c r="AD39" i="3" s="1"/>
  <c r="AP6" i="3"/>
  <c r="AP39" i="3" s="1"/>
  <c r="BB6" i="3"/>
  <c r="BB39" i="3" s="1"/>
  <c r="BN6" i="3"/>
  <c r="BN39" i="3" s="1"/>
  <c r="BZ6" i="3"/>
  <c r="BZ39" i="3" s="1"/>
  <c r="Y6" i="3"/>
  <c r="AK6" i="3"/>
  <c r="AW6" i="3"/>
  <c r="BU6" i="3"/>
  <c r="BU39" i="3" s="1"/>
  <c r="T6" i="3"/>
  <c r="AF6" i="3"/>
  <c r="AR6" i="3"/>
  <c r="BD6" i="3"/>
  <c r="BP6" i="3"/>
  <c r="BP39" i="3" s="1"/>
  <c r="CB6" i="3"/>
  <c r="CB39" i="3" s="1"/>
  <c r="AA6" i="3"/>
  <c r="AM6" i="3"/>
  <c r="R41" i="3"/>
  <c r="AD41" i="3"/>
  <c r="AP41" i="3"/>
  <c r="BN41" i="3"/>
  <c r="U41" i="3"/>
  <c r="AG41" i="3"/>
  <c r="S57" i="3"/>
  <c r="Z57" i="3"/>
  <c r="AH57" i="3"/>
  <c r="AT57" i="3"/>
  <c r="BN57" i="3"/>
  <c r="T76" i="3"/>
  <c r="T75" i="3" s="1"/>
  <c r="CB76" i="3"/>
  <c r="CB75" i="3" s="1"/>
  <c r="AU76" i="3"/>
  <c r="AU75" i="3" s="1"/>
  <c r="AI50" i="3"/>
  <c r="T16" i="2"/>
  <c r="AC16" i="2"/>
  <c r="AK16" i="2"/>
  <c r="AO16" i="2"/>
  <c r="AW16" i="2"/>
  <c r="BA16" i="2"/>
  <c r="BI16" i="2"/>
  <c r="BM16" i="2"/>
  <c r="S16" i="2"/>
  <c r="AB16" i="2"/>
  <c r="AJ16" i="2"/>
  <c r="AN16" i="2"/>
  <c r="AV16" i="2"/>
  <c r="AZ16" i="2"/>
  <c r="BH16" i="2"/>
  <c r="BL16" i="2"/>
  <c r="V16" i="2"/>
  <c r="Y13" i="3"/>
  <c r="AK13" i="3"/>
  <c r="AW13" i="3"/>
  <c r="BU13" i="3"/>
  <c r="T13" i="3"/>
  <c r="AF13" i="3"/>
  <c r="AR13" i="3"/>
  <c r="BD13" i="3"/>
  <c r="BP13" i="3"/>
  <c r="CB13" i="3"/>
  <c r="AA13" i="3"/>
  <c r="AM13" i="3"/>
  <c r="AY13" i="3"/>
  <c r="BK13" i="3"/>
  <c r="BW13" i="3"/>
  <c r="AC13" i="3"/>
  <c r="AO13" i="3"/>
  <c r="T20" i="3"/>
  <c r="AF20" i="3"/>
  <c r="AJ20" i="3"/>
  <c r="AR20" i="3"/>
  <c r="BD20" i="3"/>
  <c r="AW20" i="3"/>
  <c r="BQ20" i="3"/>
  <c r="T57" i="3"/>
  <c r="AB57" i="3"/>
  <c r="AN57" i="3"/>
  <c r="BX57" i="3"/>
  <c r="AY57" i="3"/>
  <c r="BF57" i="3"/>
  <c r="BZ57" i="3"/>
  <c r="BD76" i="3"/>
  <c r="BD75" i="3" s="1"/>
  <c r="W76" i="3"/>
  <c r="W75" i="3" s="1"/>
  <c r="AX20" i="3"/>
  <c r="BJ20" i="3"/>
  <c r="BV20" i="3"/>
  <c r="W20" i="3"/>
  <c r="AI20" i="3"/>
  <c r="AU20" i="3"/>
  <c r="BG20" i="3"/>
  <c r="BS20" i="3"/>
  <c r="Y20" i="3"/>
  <c r="Z41" i="3"/>
  <c r="AL41" i="3"/>
  <c r="AX41" i="3"/>
  <c r="BJ41" i="3"/>
  <c r="BV41" i="3"/>
  <c r="AS41" i="3"/>
  <c r="BE41" i="3"/>
  <c r="BQ41" i="3"/>
  <c r="AN41" i="3"/>
  <c r="AZ41" i="3"/>
  <c r="BL41" i="3"/>
  <c r="BX41" i="3"/>
  <c r="AU41" i="3"/>
  <c r="BG41" i="3"/>
  <c r="BS41" i="3"/>
  <c r="V51" i="3"/>
  <c r="AH51" i="3"/>
  <c r="AT51" i="3"/>
  <c r="BF51" i="3"/>
  <c r="BR51" i="3"/>
  <c r="AC64" i="3"/>
  <c r="AO64" i="3"/>
  <c r="BA64" i="3"/>
  <c r="BM64" i="3"/>
  <c r="BY64" i="3"/>
  <c r="U76" i="3"/>
  <c r="U75" i="3" s="1"/>
  <c r="AG76" i="3"/>
  <c r="AG75" i="3" s="1"/>
  <c r="AS76" i="3"/>
  <c r="AS75" i="3" s="1"/>
  <c r="BE76" i="3"/>
  <c r="BE75" i="3" s="1"/>
  <c r="BQ76" i="3"/>
  <c r="BQ75" i="3" s="1"/>
  <c r="AI76" i="3"/>
  <c r="AI75" i="3" s="1"/>
  <c r="BG76" i="3"/>
  <c r="BG75" i="3" s="1"/>
  <c r="BZ83" i="3"/>
  <c r="BP20" i="3"/>
  <c r="CB20" i="3"/>
  <c r="AC20" i="3"/>
  <c r="AO20" i="3"/>
  <c r="BA20" i="3"/>
  <c r="BM20" i="3"/>
  <c r="BY20" i="3"/>
  <c r="AQ20" i="3"/>
  <c r="CA20" i="3"/>
  <c r="T41" i="3"/>
  <c r="AF41" i="3"/>
  <c r="AR41" i="3"/>
  <c r="BD41" i="3"/>
  <c r="BP41" i="3"/>
  <c r="CB41" i="3"/>
  <c r="AM41" i="3"/>
  <c r="AY41" i="3"/>
  <c r="BK41" i="3"/>
  <c r="BW41" i="3"/>
  <c r="AT41" i="3"/>
  <c r="BF41" i="3"/>
  <c r="BR41" i="3"/>
  <c r="AO41" i="3"/>
  <c r="BA41" i="3"/>
  <c r="BM41" i="3"/>
  <c r="BY41" i="3"/>
  <c r="AB51" i="3"/>
  <c r="AN51" i="3"/>
  <c r="AZ51" i="3"/>
  <c r="BL51" i="3"/>
  <c r="BX51" i="3"/>
  <c r="W64" i="3"/>
  <c r="AI64" i="3"/>
  <c r="AU64" i="3"/>
  <c r="BG64" i="3"/>
  <c r="BS64" i="3"/>
  <c r="AW64" i="3"/>
  <c r="AA76" i="3"/>
  <c r="AA75" i="3" s="1"/>
  <c r="AM76" i="3"/>
  <c r="AM75" i="3" s="1"/>
  <c r="AY76" i="3"/>
  <c r="AY75" i="3" s="1"/>
  <c r="BK76" i="3"/>
  <c r="BK75" i="3" s="1"/>
  <c r="BW76" i="3"/>
  <c r="BW75" i="3" s="1"/>
  <c r="AC76" i="3"/>
  <c r="AC75" i="3" s="1"/>
  <c r="AO76" i="3"/>
  <c r="AO75" i="3" s="1"/>
  <c r="BA76" i="3"/>
  <c r="BA75" i="3" s="1"/>
  <c r="BM76" i="3"/>
  <c r="BM75" i="3" s="1"/>
  <c r="BY76" i="3"/>
  <c r="BY75" i="3" s="1"/>
  <c r="Z76" i="3"/>
  <c r="Z75" i="3" s="1"/>
  <c r="AL76" i="3"/>
  <c r="AL75" i="3" s="1"/>
  <c r="AX76" i="3"/>
  <c r="AX75" i="3" s="1"/>
  <c r="BJ76" i="3"/>
  <c r="BJ75" i="3" s="1"/>
  <c r="BV76" i="3"/>
  <c r="BV75" i="3" s="1"/>
  <c r="BL83" i="3"/>
  <c r="BX83" i="3"/>
  <c r="BJ83" i="3"/>
  <c r="BV83" i="3"/>
  <c r="BH83" i="3"/>
  <c r="BT83" i="3"/>
  <c r="AY6" i="3"/>
  <c r="AY39" i="3" s="1"/>
  <c r="BK6" i="3"/>
  <c r="BK39" i="3" s="1"/>
  <c r="BW6" i="3"/>
  <c r="BW39" i="3" s="1"/>
  <c r="V6" i="3"/>
  <c r="AH6" i="3"/>
  <c r="S13" i="3"/>
  <c r="S39" i="3" s="1"/>
  <c r="AE13" i="3"/>
  <c r="AE39" i="3" s="1"/>
  <c r="AQ13" i="3"/>
  <c r="AQ39" i="3" s="1"/>
  <c r="BC13" i="3"/>
  <c r="BC39" i="3" s="1"/>
  <c r="BO13" i="3"/>
  <c r="CA13" i="3"/>
  <c r="Z13" i="3"/>
  <c r="AL13" i="3"/>
  <c r="AX13" i="3"/>
  <c r="AX39" i="3" s="1"/>
  <c r="BJ13" i="3"/>
  <c r="BV13" i="3"/>
  <c r="U13" i="3"/>
  <c r="U39" i="3" s="1"/>
  <c r="AG13" i="3"/>
  <c r="AG39" i="3" s="1"/>
  <c r="AS13" i="3"/>
  <c r="AS39" i="3" s="1"/>
  <c r="BE13" i="3"/>
  <c r="BE39" i="3" s="1"/>
  <c r="BQ13" i="3"/>
  <c r="W13" i="3"/>
  <c r="W39" i="3" s="1"/>
  <c r="AI13" i="3"/>
  <c r="AI39" i="3" s="1"/>
  <c r="Y41" i="3"/>
  <c r="AK41" i="3"/>
  <c r="AW41" i="3"/>
  <c r="BI41" i="3"/>
  <c r="BU41" i="3"/>
  <c r="AJ41" i="3"/>
  <c r="AV41" i="3"/>
  <c r="BH41" i="3"/>
  <c r="BT41" i="3"/>
  <c r="U51" i="3"/>
  <c r="AG51" i="3"/>
  <c r="BE51" i="3"/>
  <c r="BQ51" i="3"/>
  <c r="W57" i="3"/>
  <c r="AI57" i="3"/>
  <c r="AU57" i="3"/>
  <c r="BG57" i="3"/>
  <c r="BS57" i="3"/>
  <c r="R57" i="3"/>
  <c r="AD57" i="3"/>
  <c r="AA57" i="3"/>
  <c r="AM57" i="3"/>
  <c r="V64" i="3"/>
  <c r="AH64" i="3"/>
  <c r="AT64" i="3"/>
  <c r="BF64" i="3"/>
  <c r="BR64" i="3"/>
  <c r="BM83" i="3"/>
  <c r="BU83" i="3"/>
  <c r="BY83" i="3"/>
  <c r="BK83" i="3"/>
  <c r="BI83" i="3"/>
  <c r="BI20" i="3"/>
  <c r="AU16" i="2"/>
  <c r="BI13" i="3"/>
  <c r="BI6" i="3"/>
  <c r="Z72" i="3"/>
  <c r="L20" i="2"/>
  <c r="Z71" i="3" s="1"/>
  <c r="BF72" i="3"/>
  <c r="AR20" i="2"/>
  <c r="BF71" i="3" s="1"/>
  <c r="U72" i="3"/>
  <c r="G20" i="2"/>
  <c r="U71" i="3" s="1"/>
  <c r="W72" i="3"/>
  <c r="I20" i="2"/>
  <c r="W71" i="3" s="1"/>
  <c r="AC72" i="3"/>
  <c r="O20" i="2"/>
  <c r="AC71" i="3" s="1"/>
  <c r="AI72" i="3"/>
  <c r="U20" i="2"/>
  <c r="AI71" i="3" s="1"/>
  <c r="AP72" i="3"/>
  <c r="AB20" i="2"/>
  <c r="AP71" i="3" s="1"/>
  <c r="AV72" i="3"/>
  <c r="AH20" i="2"/>
  <c r="BB72" i="3"/>
  <c r="AN20" i="2"/>
  <c r="BH72" i="3"/>
  <c r="AT20" i="2"/>
  <c r="BH71" i="3" s="1"/>
  <c r="BN72" i="3"/>
  <c r="AZ20" i="2"/>
  <c r="BN71" i="3" s="1"/>
  <c r="BT72" i="3"/>
  <c r="BF20" i="2"/>
  <c r="BT71" i="3" s="1"/>
  <c r="BZ72" i="3"/>
  <c r="BL20" i="2"/>
  <c r="BZ71" i="3" s="1"/>
  <c r="AY72" i="3"/>
  <c r="AK20" i="2"/>
  <c r="AY71" i="3" s="1"/>
  <c r="BQ72" i="3"/>
  <c r="BC20" i="2"/>
  <c r="BQ71" i="3" s="1"/>
  <c r="AF72" i="3"/>
  <c r="R20" i="2"/>
  <c r="AF71" i="3" s="1"/>
  <c r="AN72" i="3"/>
  <c r="Z20" i="2"/>
  <c r="AN71" i="3" s="1"/>
  <c r="AG72" i="3"/>
  <c r="S20" i="2"/>
  <c r="AG71" i="3" s="1"/>
  <c r="R72" i="3"/>
  <c r="D20" i="2"/>
  <c r="R71" i="3" s="1"/>
  <c r="X72" i="3"/>
  <c r="J20" i="2"/>
  <c r="X71" i="3" s="1"/>
  <c r="AD72" i="3"/>
  <c r="P20" i="2"/>
  <c r="AD71" i="3" s="1"/>
  <c r="AJ72" i="3"/>
  <c r="V20" i="2"/>
  <c r="AJ71" i="3" s="1"/>
  <c r="AQ72" i="3"/>
  <c r="AC20" i="2"/>
  <c r="AQ71" i="3" s="1"/>
  <c r="AW72" i="3"/>
  <c r="AI20" i="2"/>
  <c r="AW71" i="3" s="1"/>
  <c r="BC72" i="3"/>
  <c r="AO20" i="2"/>
  <c r="BI72" i="3"/>
  <c r="AU20" i="2"/>
  <c r="BI71" i="3" s="1"/>
  <c r="BO72" i="3"/>
  <c r="BA20" i="2"/>
  <c r="BO71" i="3" s="1"/>
  <c r="BU72" i="3"/>
  <c r="BG20" i="2"/>
  <c r="BU71" i="3" s="1"/>
  <c r="CA72" i="3"/>
  <c r="BM20" i="2"/>
  <c r="CA71" i="3" s="1"/>
  <c r="AN90" i="3"/>
  <c r="Z27" i="2"/>
  <c r="AN89" i="3" s="1"/>
  <c r="AT90" i="3"/>
  <c r="AF27" i="2"/>
  <c r="AT89" i="3" s="1"/>
  <c r="AZ90" i="3"/>
  <c r="AL27" i="2"/>
  <c r="AZ89" i="3" s="1"/>
  <c r="BF90" i="3"/>
  <c r="AR27" i="2"/>
  <c r="BF89" i="3" s="1"/>
  <c r="BL90" i="3"/>
  <c r="AX27" i="2"/>
  <c r="BL89" i="3" s="1"/>
  <c r="BR90" i="3"/>
  <c r="BD27" i="2"/>
  <c r="BR89" i="3" s="1"/>
  <c r="BX90" i="3"/>
  <c r="BJ27" i="2"/>
  <c r="BX89" i="3" s="1"/>
  <c r="AZ72" i="3"/>
  <c r="AL20" i="2"/>
  <c r="AZ71" i="3" s="1"/>
  <c r="BR72" i="3"/>
  <c r="BD20" i="2"/>
  <c r="BR71" i="3" s="1"/>
  <c r="T72" i="3"/>
  <c r="F20" i="2"/>
  <c r="T71" i="3" s="1"/>
  <c r="BX72" i="3"/>
  <c r="BJ20" i="2"/>
  <c r="BX71" i="3" s="1"/>
  <c r="AA72" i="3"/>
  <c r="M20" i="2"/>
  <c r="AA71" i="3" s="1"/>
  <c r="S72" i="3"/>
  <c r="E20" i="2"/>
  <c r="S71" i="3" s="1"/>
  <c r="Y72" i="3"/>
  <c r="K20" i="2"/>
  <c r="Y71" i="3" s="1"/>
  <c r="AE72" i="3"/>
  <c r="Q20" i="2"/>
  <c r="AE71" i="3" s="1"/>
  <c r="AL72" i="3"/>
  <c r="X20" i="2"/>
  <c r="AL71" i="3" s="1"/>
  <c r="AR72" i="3"/>
  <c r="AD20" i="2"/>
  <c r="AR71" i="3" s="1"/>
  <c r="AX72" i="3"/>
  <c r="AJ20" i="2"/>
  <c r="AX71" i="3" s="1"/>
  <c r="BD72" i="3"/>
  <c r="AP20" i="2"/>
  <c r="BD71" i="3" s="1"/>
  <c r="BJ72" i="3"/>
  <c r="AV20" i="2"/>
  <c r="BJ71" i="3" s="1"/>
  <c r="BP72" i="3"/>
  <c r="BB20" i="2"/>
  <c r="BP71" i="3" s="1"/>
  <c r="BV72" i="3"/>
  <c r="BH20" i="2"/>
  <c r="BV71" i="3" s="1"/>
  <c r="CB72" i="3"/>
  <c r="BN20" i="2"/>
  <c r="CB71" i="3" s="1"/>
  <c r="V90" i="3"/>
  <c r="H27" i="2"/>
  <c r="V89" i="3" s="1"/>
  <c r="AB90" i="3"/>
  <c r="N27" i="2"/>
  <c r="AB89" i="3" s="1"/>
  <c r="AH90" i="3"/>
  <c r="T27" i="2"/>
  <c r="AH89" i="3" s="1"/>
  <c r="AO90" i="3"/>
  <c r="AA27" i="2"/>
  <c r="AO89" i="3" s="1"/>
  <c r="BA90" i="3"/>
  <c r="AM27" i="2"/>
  <c r="BA89" i="3" s="1"/>
  <c r="BM90" i="3"/>
  <c r="AY27" i="2"/>
  <c r="BM89" i="3" s="1"/>
  <c r="BY90" i="3"/>
  <c r="BK27" i="2"/>
  <c r="BY89" i="3" s="1"/>
  <c r="AM72" i="3"/>
  <c r="Y20" i="2"/>
  <c r="AM71" i="3" s="1"/>
  <c r="BE72" i="3"/>
  <c r="AQ20" i="2"/>
  <c r="BE71" i="3" s="1"/>
  <c r="BW72" i="3"/>
  <c r="BI20" i="2"/>
  <c r="BW71" i="3" s="1"/>
  <c r="AU90" i="3"/>
  <c r="AG27" i="2"/>
  <c r="AU89" i="3" s="1"/>
  <c r="V72" i="3"/>
  <c r="H20" i="2"/>
  <c r="V71" i="3" s="1"/>
  <c r="AB72" i="3"/>
  <c r="N20" i="2"/>
  <c r="AB71" i="3" s="1"/>
  <c r="AH72" i="3"/>
  <c r="T20" i="2"/>
  <c r="AH71" i="3" s="1"/>
  <c r="AO72" i="3"/>
  <c r="AA20" i="2"/>
  <c r="AO71" i="3" s="1"/>
  <c r="AU72" i="3"/>
  <c r="AG20" i="2"/>
  <c r="AU71" i="3" s="1"/>
  <c r="BA72" i="3"/>
  <c r="AM20" i="2"/>
  <c r="BA71" i="3" s="1"/>
  <c r="BG72" i="3"/>
  <c r="AS20" i="2"/>
  <c r="BG71" i="3" s="1"/>
  <c r="BM72" i="3"/>
  <c r="AY20" i="2"/>
  <c r="BM71" i="3" s="1"/>
  <c r="BS72" i="3"/>
  <c r="BE20" i="2"/>
  <c r="BS71" i="3" s="1"/>
  <c r="BY72" i="3"/>
  <c r="BK20" i="2"/>
  <c r="BY71" i="3" s="1"/>
  <c r="AL90" i="3"/>
  <c r="X27" i="2"/>
  <c r="AL89" i="3" s="1"/>
  <c r="AD27" i="2"/>
  <c r="AR89" i="3" s="1"/>
  <c r="AR90" i="3"/>
  <c r="AX90" i="3"/>
  <c r="AJ27" i="2"/>
  <c r="AX89" i="3" s="1"/>
  <c r="BD90" i="3"/>
  <c r="AP27" i="2"/>
  <c r="BD89" i="3" s="1"/>
  <c r="BJ90" i="3"/>
  <c r="AV27" i="2"/>
  <c r="BJ89" i="3" s="1"/>
  <c r="BP90" i="3"/>
  <c r="BB27" i="2"/>
  <c r="BP89" i="3" s="1"/>
  <c r="BH27" i="2"/>
  <c r="BV89" i="3" s="1"/>
  <c r="BV90" i="3"/>
  <c r="CB90" i="3"/>
  <c r="BN27" i="2"/>
  <c r="CB89" i="3" s="1"/>
  <c r="AT72" i="3"/>
  <c r="AF20" i="2"/>
  <c r="AT71" i="3" s="1"/>
  <c r="BL72" i="3"/>
  <c r="AX20" i="2"/>
  <c r="BL71" i="3" s="1"/>
  <c r="BO20" i="2"/>
  <c r="S90" i="3"/>
  <c r="E27" i="2"/>
  <c r="S89" i="3" s="1"/>
  <c r="T90" i="3"/>
  <c r="F27" i="2"/>
  <c r="T89" i="3" s="1"/>
  <c r="AE20" i="2"/>
  <c r="AS71" i="3" s="1"/>
  <c r="AW20" i="2"/>
  <c r="BK71" i="3" s="1"/>
  <c r="Y90" i="3"/>
  <c r="K27" i="2"/>
  <c r="Y89" i="3" s="1"/>
  <c r="U90" i="3"/>
  <c r="G27" i="2"/>
  <c r="U89" i="3" s="1"/>
  <c r="AK72" i="3"/>
  <c r="W20" i="2"/>
  <c r="AK71" i="3" s="1"/>
  <c r="AF90" i="3"/>
  <c r="R27" i="2"/>
  <c r="AF89" i="3" s="1"/>
  <c r="AP90" i="3"/>
  <c r="AB27" i="2"/>
  <c r="AP89" i="3" s="1"/>
  <c r="AV90" i="3"/>
  <c r="AH27" i="2"/>
  <c r="AV89" i="3" s="1"/>
  <c r="BB90" i="3"/>
  <c r="AN27" i="2"/>
  <c r="BB89" i="3" s="1"/>
  <c r="BH90" i="3"/>
  <c r="AT27" i="2"/>
  <c r="BH89" i="3" s="1"/>
  <c r="BN90" i="3"/>
  <c r="AZ27" i="2"/>
  <c r="BN89" i="3" s="1"/>
  <c r="BT90" i="3"/>
  <c r="BF27" i="2"/>
  <c r="BT89" i="3" s="1"/>
  <c r="BZ90" i="3"/>
  <c r="BL27" i="2"/>
  <c r="BZ89" i="3" s="1"/>
  <c r="Z90" i="3"/>
  <c r="L27" i="2"/>
  <c r="Z89" i="3" s="1"/>
  <c r="R90" i="3"/>
  <c r="D27" i="2"/>
  <c r="R89" i="3" s="1"/>
  <c r="X90" i="3"/>
  <c r="J27" i="2"/>
  <c r="X89" i="3" s="1"/>
  <c r="AD90" i="3"/>
  <c r="P27" i="2"/>
  <c r="AD89" i="3" s="1"/>
  <c r="AJ90" i="3"/>
  <c r="V27" i="2"/>
  <c r="AJ89" i="3" s="1"/>
  <c r="AQ90" i="3"/>
  <c r="AC27" i="2"/>
  <c r="AQ89" i="3" s="1"/>
  <c r="AW90" i="3"/>
  <c r="AI27" i="2"/>
  <c r="AW89" i="3" s="1"/>
  <c r="BC90" i="3"/>
  <c r="AO27" i="2"/>
  <c r="BC89" i="3" s="1"/>
  <c r="BI90" i="3"/>
  <c r="AU27" i="2"/>
  <c r="BI89" i="3" s="1"/>
  <c r="BO90" i="3"/>
  <c r="BA27" i="2"/>
  <c r="BO89" i="3" s="1"/>
  <c r="BU90" i="3"/>
  <c r="BG27" i="2"/>
  <c r="BU89" i="3" s="1"/>
  <c r="CA90" i="3"/>
  <c r="BM27" i="2"/>
  <c r="CA89" i="3" s="1"/>
  <c r="W90" i="3"/>
  <c r="I27" i="2"/>
  <c r="W89" i="3" s="1"/>
  <c r="AI90" i="3"/>
  <c r="U27" i="2"/>
  <c r="AI89" i="3" s="1"/>
  <c r="BS90" i="3"/>
  <c r="BE27" i="2"/>
  <c r="BS89" i="3" s="1"/>
  <c r="AM90" i="3"/>
  <c r="Y27" i="2"/>
  <c r="AM89" i="3" s="1"/>
  <c r="AS90" i="3"/>
  <c r="AE27" i="2"/>
  <c r="AS89" i="3" s="1"/>
  <c r="AY90" i="3"/>
  <c r="AK27" i="2"/>
  <c r="AY89" i="3" s="1"/>
  <c r="BE90" i="3"/>
  <c r="AQ27" i="2"/>
  <c r="BE89" i="3" s="1"/>
  <c r="BK90" i="3"/>
  <c r="AW27" i="2"/>
  <c r="BK89" i="3" s="1"/>
  <c r="BQ90" i="3"/>
  <c r="BC27" i="2"/>
  <c r="BQ89" i="3" s="1"/>
  <c r="BW90" i="3"/>
  <c r="BI27" i="2"/>
  <c r="BW89" i="3" s="1"/>
  <c r="AE90" i="3"/>
  <c r="Q27" i="2"/>
  <c r="AE89" i="3" s="1"/>
  <c r="BG90" i="3"/>
  <c r="AS27" i="2"/>
  <c r="BG89" i="3" s="1"/>
  <c r="AA90" i="3"/>
  <c r="M27" i="2"/>
  <c r="AA89" i="3" s="1"/>
  <c r="AG90" i="3"/>
  <c r="S27" i="2"/>
  <c r="AG89" i="3" s="1"/>
  <c r="AC90" i="3"/>
  <c r="O27" i="2"/>
  <c r="AC89" i="3" s="1"/>
  <c r="AZ39" i="3"/>
  <c r="AK90" i="3"/>
  <c r="W27" i="2"/>
  <c r="AK89" i="3" s="1"/>
  <c r="AO39" i="3"/>
  <c r="V13" i="3"/>
  <c r="V39" i="3" s="1"/>
  <c r="AB13" i="3"/>
  <c r="AB39" i="3" s="1"/>
  <c r="AH13" i="3"/>
  <c r="AH39" i="3" s="1"/>
  <c r="AN13" i="3"/>
  <c r="AN39" i="3" s="1"/>
  <c r="AT13" i="3"/>
  <c r="AT39" i="3" s="1"/>
  <c r="AZ13" i="3"/>
  <c r="BF13" i="3"/>
  <c r="BF39" i="3" s="1"/>
  <c r="BL13" i="3"/>
  <c r="BR13" i="3"/>
  <c r="BX13" i="3"/>
  <c r="AJ50" i="3"/>
  <c r="U50" i="3"/>
  <c r="AG50" i="3"/>
  <c r="AC39" i="3"/>
  <c r="Y64" i="3"/>
  <c r="AK64" i="3"/>
  <c r="BI64" i="3"/>
  <c r="BU64" i="3"/>
  <c r="S51" i="3"/>
  <c r="Y51" i="3"/>
  <c r="AE51" i="3"/>
  <c r="AK51" i="3"/>
  <c r="AQ51" i="3"/>
  <c r="AW51" i="3"/>
  <c r="BC51" i="3"/>
  <c r="BI51" i="3"/>
  <c r="BO51" i="3"/>
  <c r="BU51" i="3"/>
  <c r="CA51" i="3"/>
  <c r="T51" i="3"/>
  <c r="Z51" i="3"/>
  <c r="AF51" i="3"/>
  <c r="AL51" i="3"/>
  <c r="AR51" i="3"/>
  <c r="AX51" i="3"/>
  <c r="BD51" i="3"/>
  <c r="BJ51" i="3"/>
  <c r="BP51" i="3"/>
  <c r="BV51" i="3"/>
  <c r="CB51" i="3"/>
  <c r="W51" i="3"/>
  <c r="AC51" i="3"/>
  <c r="AI51" i="3"/>
  <c r="AO51" i="3"/>
  <c r="AU51" i="3"/>
  <c r="BA51" i="3"/>
  <c r="BG51" i="3"/>
  <c r="BM51" i="3"/>
  <c r="BS51" i="3"/>
  <c r="BY51" i="3"/>
  <c r="R51" i="3"/>
  <c r="X51" i="3"/>
  <c r="AD51" i="3"/>
  <c r="AJ51" i="3"/>
  <c r="AP51" i="3"/>
  <c r="AV51" i="3"/>
  <c r="BB51" i="3"/>
  <c r="BH51" i="3"/>
  <c r="BN51" i="3"/>
  <c r="BT51" i="3"/>
  <c r="BZ51" i="3"/>
  <c r="R64" i="3"/>
  <c r="X64" i="3"/>
  <c r="AD64" i="3"/>
  <c r="AJ64" i="3"/>
  <c r="AP64" i="3"/>
  <c r="AV64" i="3"/>
  <c r="BB64" i="3"/>
  <c r="BH64" i="3"/>
  <c r="BN64" i="3"/>
  <c r="BT64" i="3"/>
  <c r="BZ64" i="3"/>
  <c r="S64" i="3"/>
  <c r="AE64" i="3"/>
  <c r="AQ64" i="3"/>
  <c r="BC64" i="3"/>
  <c r="BO64" i="3"/>
  <c r="CA64" i="3"/>
  <c r="T64" i="3"/>
  <c r="Z64" i="3"/>
  <c r="AF64" i="3"/>
  <c r="AL64" i="3"/>
  <c r="AR64" i="3"/>
  <c r="AX64" i="3"/>
  <c r="BD64" i="3"/>
  <c r="BJ64" i="3"/>
  <c r="BP64" i="3"/>
  <c r="BV64" i="3"/>
  <c r="CB64" i="3"/>
  <c r="U64" i="3"/>
  <c r="AA64" i="3"/>
  <c r="AG64" i="3"/>
  <c r="AM64" i="3"/>
  <c r="AS64" i="3"/>
  <c r="AY64" i="3"/>
  <c r="BE64" i="3"/>
  <c r="BK64" i="3"/>
  <c r="BQ64" i="3"/>
  <c r="BW64" i="3"/>
  <c r="AK57" i="3"/>
  <c r="AQ57" i="3"/>
  <c r="AW57" i="3"/>
  <c r="BC57" i="3"/>
  <c r="BI57" i="3"/>
  <c r="BO57" i="3"/>
  <c r="BU57" i="3"/>
  <c r="CA57" i="3"/>
  <c r="AL57" i="3"/>
  <c r="AR57" i="3"/>
  <c r="AX57" i="3"/>
  <c r="BD57" i="3"/>
  <c r="BJ57" i="3"/>
  <c r="BP57" i="3"/>
  <c r="BV57" i="3"/>
  <c r="CB57" i="3"/>
  <c r="O76" i="3"/>
  <c r="Q75" i="3"/>
  <c r="O75" i="3" s="1"/>
  <c r="R76" i="3"/>
  <c r="R75" i="3" s="1"/>
  <c r="X76" i="3"/>
  <c r="X75" i="3" s="1"/>
  <c r="AD76" i="3"/>
  <c r="AD75" i="3" s="1"/>
  <c r="AJ76" i="3"/>
  <c r="AJ75" i="3" s="1"/>
  <c r="AP76" i="3"/>
  <c r="AP75" i="3" s="1"/>
  <c r="AV76" i="3"/>
  <c r="AV75" i="3" s="1"/>
  <c r="BB76" i="3"/>
  <c r="BB75" i="3" s="1"/>
  <c r="BH76" i="3"/>
  <c r="BH75" i="3" s="1"/>
  <c r="BN76" i="3"/>
  <c r="BN75" i="3" s="1"/>
  <c r="BT76" i="3"/>
  <c r="BT75" i="3" s="1"/>
  <c r="BZ76" i="3"/>
  <c r="BZ75" i="3" s="1"/>
  <c r="S76" i="3"/>
  <c r="S75" i="3" s="1"/>
  <c r="Y76" i="3"/>
  <c r="Y75" i="3" s="1"/>
  <c r="AE76" i="3"/>
  <c r="AE75" i="3" s="1"/>
  <c r="AK76" i="3"/>
  <c r="AK75" i="3" s="1"/>
  <c r="AQ76" i="3"/>
  <c r="AQ75" i="3" s="1"/>
  <c r="AW76" i="3"/>
  <c r="AW75" i="3" s="1"/>
  <c r="BC76" i="3"/>
  <c r="BC75" i="3" s="1"/>
  <c r="BI76" i="3"/>
  <c r="BI75" i="3" s="1"/>
  <c r="BO76" i="3"/>
  <c r="BO75" i="3" s="1"/>
  <c r="BU76" i="3"/>
  <c r="BU75" i="3" s="1"/>
  <c r="CA76" i="3"/>
  <c r="CA75" i="3" s="1"/>
  <c r="L76" i="3"/>
  <c r="V76" i="3"/>
  <c r="V75" i="3" s="1"/>
  <c r="AB76" i="3"/>
  <c r="AB75" i="3" s="1"/>
  <c r="AH76" i="3"/>
  <c r="AH75" i="3" s="1"/>
  <c r="AN76" i="3"/>
  <c r="AN75" i="3" s="1"/>
  <c r="AT76" i="3"/>
  <c r="AT75" i="3" s="1"/>
  <c r="AZ76" i="3"/>
  <c r="AZ75" i="3" s="1"/>
  <c r="BF76" i="3"/>
  <c r="BF75" i="3" s="1"/>
  <c r="BL76" i="3"/>
  <c r="BL75" i="3" s="1"/>
  <c r="BR76" i="3"/>
  <c r="BR75" i="3" s="1"/>
  <c r="BX76" i="3"/>
  <c r="BX75" i="3" s="1"/>
  <c r="AA39" i="3" l="1"/>
  <c r="AR39" i="3"/>
  <c r="BC71" i="3"/>
  <c r="BB71" i="3"/>
  <c r="AF39" i="3"/>
  <c r="AK39" i="3"/>
  <c r="AW39" i="3"/>
  <c r="T39" i="3"/>
  <c r="Y39" i="3"/>
  <c r="AV71" i="3"/>
  <c r="AM39" i="3"/>
  <c r="BD39" i="3"/>
  <c r="BI39" i="3"/>
</calcChain>
</file>

<file path=xl/sharedStrings.xml><?xml version="1.0" encoding="utf-8"?>
<sst xmlns="http://schemas.openxmlformats.org/spreadsheetml/2006/main" count="837" uniqueCount="168">
  <si>
    <t>Registro de días laborados por Mes y cáculo de cuota de trabajo mensual esperada para cada persona del Despacho</t>
  </si>
  <si>
    <t>Nota:
1. Ingresar información en las celdas que se encuentren en color blanco.</t>
  </si>
  <si>
    <t>Cantidad de días Laborales</t>
  </si>
  <si>
    <t>Días fuera del Despacho sin Sustitución, y Días dedicados a Manifestación u otras funciones que no permitan la tramitación de expedientes.</t>
  </si>
  <si>
    <t>T1</t>
  </si>
  <si>
    <t>T2</t>
  </si>
  <si>
    <t>Coordinadora</t>
  </si>
  <si>
    <t>J1</t>
  </si>
  <si>
    <t>Persona Juzgadora de Apoyo</t>
  </si>
  <si>
    <t>Total de días laborado por persona</t>
  </si>
  <si>
    <t>Cuota esperada</t>
  </si>
  <si>
    <t>Cuota por Dia-Definida por la Dirección de Planificación</t>
  </si>
  <si>
    <t>Personas Técnicas Judiciales</t>
  </si>
  <si>
    <t>Persona Coordinadora Judicial</t>
  </si>
  <si>
    <t>Persona Juzgadora</t>
  </si>
  <si>
    <t>MÉTRICAS DE LOS INDICADORES DE GESTIÓN</t>
  </si>
  <si>
    <t>Objetivo: Medir, controlar y verificar la gestión del despacho para su mejora continua.</t>
  </si>
  <si>
    <t>Detalles</t>
  </si>
  <si>
    <t>N°</t>
  </si>
  <si>
    <t>Datos</t>
  </si>
  <si>
    <t>GENERALES</t>
  </si>
  <si>
    <t>Cantidad de Juezas y Jueces en el despacho</t>
  </si>
  <si>
    <t>Cantidad de Técnicas y Técnicos Judiciales en el despacho</t>
  </si>
  <si>
    <t>2.5</t>
  </si>
  <si>
    <t>Fecha del día de hoy</t>
  </si>
  <si>
    <t>Fecha de la demanda nueva más antigua pendiente de la primera resolución (todas las materias)</t>
  </si>
  <si>
    <t>Fecha del último señalamiento a audiencia de recepción de pruebas o debate (TODAS LAS MATERIAS)</t>
  </si>
  <si>
    <t>Fecha del escrito más antiguo pendiente de resolver</t>
  </si>
  <si>
    <t>Cantidad de Audiencias Programadas</t>
  </si>
  <si>
    <t>Cantidad de Audiencias Realizadas</t>
  </si>
  <si>
    <t>Cantidad de resoluciones pasadas a firmar por las Técnicas y Técnicos</t>
  </si>
  <si>
    <t>Persona Técnica Judicial 1</t>
  </si>
  <si>
    <t>Persona Técnica Judicial 2</t>
  </si>
  <si>
    <t>Coordinador o Coordinadora Judicial</t>
  </si>
  <si>
    <t>Cantidad de resoluciones a realizar por las Técnicas y Técnicos (cuota)</t>
  </si>
  <si>
    <t>Cuota de trabajo esperada para Persona Técnica Judicial 1</t>
  </si>
  <si>
    <t>Cuota de trabajo esperada para Persona Técnica Judicial 2</t>
  </si>
  <si>
    <t>Cuota de trabajo esperada para Coordinador o Coordinadora Judicial</t>
  </si>
  <si>
    <t>Cantidad de sentencias dictadas (Global)</t>
  </si>
  <si>
    <t>Persona Juzgadora 1</t>
  </si>
  <si>
    <t>Cantidad de sentencias esperadas (Global)</t>
  </si>
  <si>
    <t>CONTRAVENCIONES</t>
  </si>
  <si>
    <t>Circulante al Iniciar el mes</t>
  </si>
  <si>
    <t>Cantidad de Casos Entrados</t>
  </si>
  <si>
    <t>Cantidad de Casos Reentrados</t>
  </si>
  <si>
    <t>Cantidad de Casos Terminados</t>
  </si>
  <si>
    <t>Cantidad de expedientes en trámite</t>
  </si>
  <si>
    <t>Cantidad de expedientes en etapa de ejecución</t>
  </si>
  <si>
    <t>Fecha de la demanda nueva más antigua pendiente de la primera resolución</t>
  </si>
  <si>
    <t>Fecha más antigua de expediente de pase a fallo de expedientes pendientes de dictado de sentencia</t>
  </si>
  <si>
    <t>Cantidad de escritos pendientes de resolver</t>
  </si>
  <si>
    <t>Cantidad de audiencias pendientes de realización</t>
  </si>
  <si>
    <t>Cantidad de expedientes pendientes de fallo</t>
  </si>
  <si>
    <t>Técnico 1</t>
  </si>
  <si>
    <t>Técnico 2</t>
  </si>
  <si>
    <t>Coordinador</t>
  </si>
  <si>
    <t>Cantidad de sentencias dictadas Persona Juzgadora 1</t>
  </si>
  <si>
    <t>Cantidad de sentencias dictadas Persona Juzgadora De apoyo</t>
  </si>
  <si>
    <t>LABORAL</t>
  </si>
  <si>
    <t>18/069/2018</t>
  </si>
  <si>
    <t>13/092018</t>
  </si>
  <si>
    <t>CIVIL</t>
  </si>
  <si>
    <t>TRÁNSITO</t>
  </si>
  <si>
    <t>VIOLENCIA DOMÉSTICA</t>
  </si>
  <si>
    <t>Cantidad de expedientes en etapa de seguimiento</t>
  </si>
  <si>
    <t>Cantidad de Casos con oposición</t>
  </si>
  <si>
    <t>PENSIONES ALIMENTARIAS</t>
  </si>
  <si>
    <t>/</t>
  </si>
  <si>
    <t>Cantidad de fijaciones provisionales pendientes</t>
  </si>
  <si>
    <t>Cantidad de apremios resueltos</t>
  </si>
  <si>
    <t>Juzgado Contravencional y de Menor Cuantía de La Cruz</t>
  </si>
  <si>
    <t>INDICADORES DE GESTIÓN DIRECCIÓN DE PLANIFICACIÓN</t>
  </si>
  <si>
    <t>Rangos</t>
  </si>
  <si>
    <t>Categoría</t>
  </si>
  <si>
    <t>Indicadores</t>
  </si>
  <si>
    <t>Métricas</t>
  </si>
  <si>
    <t>Periodicidad</t>
  </si>
  <si>
    <t>Responsable</t>
  </si>
  <si>
    <t>Comentarios</t>
  </si>
  <si>
    <t>A mejorar</t>
  </si>
  <si>
    <t>Estándar</t>
  </si>
  <si>
    <t>Muy bueno</t>
  </si>
  <si>
    <t>Rendimiento Estadístico</t>
  </si>
  <si>
    <t>Entrada de asuntos nuevos</t>
  </si>
  <si>
    <t>Cantidad de casos entrados + Cantidad de casos reentrados.</t>
  </si>
  <si>
    <t>Mensual</t>
  </si>
  <si>
    <t>Coordinadora o Coordinador Judicial</t>
  </si>
  <si>
    <t>Este datos se obtiene del informe de estadística.</t>
  </si>
  <si>
    <t>X &gt;</t>
  </si>
  <si>
    <t>&gt;=</t>
  </si>
  <si>
    <t>X</t>
  </si>
  <si>
    <t>X &lt;</t>
  </si>
  <si>
    <t>Pensiones Alimentarias</t>
  </si>
  <si>
    <t>Violencia Doméstica</t>
  </si>
  <si>
    <t>Tránsito</t>
  </si>
  <si>
    <t>Contravenciones</t>
  </si>
  <si>
    <t>Civil</t>
  </si>
  <si>
    <t>Laboral</t>
  </si>
  <si>
    <t>Salida de asuntos</t>
  </si>
  <si>
    <t>Cantidad de expedientes terminados durante el mes</t>
  </si>
  <si>
    <t>&lt;</t>
  </si>
  <si>
    <t>&gt;</t>
  </si>
  <si>
    <t>Circulante total del despacho</t>
  </si>
  <si>
    <t>(Circulante Inicial + Entradas) - Salidas</t>
  </si>
  <si>
    <t>Trámite</t>
  </si>
  <si>
    <t>Ejecución</t>
  </si>
  <si>
    <t>Seguimiento</t>
  </si>
  <si>
    <t>Relación Salida vs Entrada</t>
  </si>
  <si>
    <t>(Salidas/Entradas)*100</t>
  </si>
  <si>
    <t>Los datos de entradas y salidas se obtienen del informe de estadística.</t>
  </si>
  <si>
    <t>Plazos</t>
  </si>
  <si>
    <t>Plazo para resolver demandas nuevas</t>
  </si>
  <si>
    <t>Fecha actual - fecha de la demanda nueva más antigua pendiente de la primera resolución</t>
  </si>
  <si>
    <t>Revisar la tarea del Escritorio Virtual en la que se incluyan las demandas o procesos nuevos. Se selecciona el dato más antiguo de todo el despacho.</t>
  </si>
  <si>
    <t>Plazo de espera para dictado de sentencia (días)</t>
  </si>
  <si>
    <t>(Fecha actual - fecha de pase a fallo más antigua)</t>
  </si>
  <si>
    <t>Este dato se obtiene del libro en el que se consigne las fechas de pase a fallo de los expedientes pendientes de dictado de sentencia.</t>
  </si>
  <si>
    <t>Plazo de espera para la realización de audiencia de recepción de pruebas o debate(días)</t>
  </si>
  <si>
    <t>(Fecha de último señalamiento - fecha actual)</t>
  </si>
  <si>
    <t>Este dato se obtiene de la Agenda Cronos</t>
  </si>
  <si>
    <t>Plazo para resolver escritos</t>
  </si>
  <si>
    <t>Fecha actual - fecha del escrito más antiguo pendiente de resolver</t>
  </si>
  <si>
    <t>Este dato se obtiene del Buzón de Escritos del Escritorio Virtual, se deben contemplar todas las materias.
En el caso de despachos no electrónicos se debe revisar cada escritorio.</t>
  </si>
  <si>
    <t>Operacional</t>
  </si>
  <si>
    <t>Porcentaje de efectividad de realización audiencias</t>
  </si>
  <si>
    <t>(Audiencias realizadas / Audiencias programadas)*100</t>
  </si>
  <si>
    <t>Agenda Cronos, debe ser un global de la totalidad de audiencias programadas</t>
  </si>
  <si>
    <t>&lt;=</t>
  </si>
  <si>
    <t>Escritos pendientes de atención o resolución</t>
  </si>
  <si>
    <t>Audiencias pendientes de realización</t>
  </si>
  <si>
    <t>Agenda Cronos, desglose por materia</t>
  </si>
  <si>
    <t>Expedientes pendientes de fallo</t>
  </si>
  <si>
    <t>Porcentaje de rendimiento por Persona Técnica Judicial</t>
  </si>
  <si>
    <t>(Cantidad de resoluciones pasadas a firmar / Cantidad de resoluciones a realizar)</t>
  </si>
  <si>
    <t>Debe existir una métrica por cada uno de las técnicas y técnicos del despacho.
Este dato se obtiene del Escritorio Virtual.</t>
  </si>
  <si>
    <t>Coordinador o Coodinadora Judicial</t>
  </si>
  <si>
    <t>Cantidad de sentencias dictadas por juez o jueza</t>
  </si>
  <si>
    <t>Debe existir una métrica por cada uno de las juezas y jueces del despacho.
Este dato se obtiene del Libro en el que se consignen las sentencias.</t>
  </si>
  <si>
    <t>Persona Juzgadora De Apoyo</t>
  </si>
  <si>
    <t>Porcentaje de rendimiento por Persona Juzgadora</t>
  </si>
  <si>
    <t>(Cantidad de sentencias dictadas / Cantidad de sentencias esperadas)</t>
  </si>
  <si>
    <t>Indicadores específicos Pensiones Alimentarias</t>
  </si>
  <si>
    <t>Este dato se obtiene del Escritorio Virtual.</t>
  </si>
  <si>
    <t>Indicadores específicos Violencia Doméstica</t>
  </si>
  <si>
    <t>Registro Manual</t>
  </si>
  <si>
    <t>Versión N°4 de Matriz de Indicadores: Vigente a partir del 26 de setiembre de 2019, Lic. Jorge Barquero Umaña.</t>
  </si>
  <si>
    <t>Ajustes realizados</t>
  </si>
  <si>
    <t>•Ajuste en los parámetros de las variables de Entrada, Terminados (datos 2016-2017-2018) y Circulante (final al 2018)</t>
  </si>
  <si>
    <t>•Inclusión del Indicador de la cantidad de escritos pendientes de trámite</t>
  </si>
  <si>
    <t>•Ajuste en la cantidad de audiencias pendientes de realización  (por la pérdida de competencia de la materia Civil)</t>
  </si>
  <si>
    <t>•Ajuste en la cantidad de expedientes pendientes de fallo  (por la pérdida de competencia de la materia Civil)</t>
  </si>
  <si>
    <t>•Ajuste de la cuota de la cantidad de sentencias a dictar por Juez o Jueza (por la pérdida de competencia de la materia Civil)</t>
  </si>
  <si>
    <t>•Como dato adicional se ajusta la segmentación de la cuota de tramite diario del personal técnico judicial:</t>
  </si>
  <si>
    <t>Materia</t>
  </si>
  <si>
    <t>Cuota por Materia</t>
  </si>
  <si>
    <r>
      <rPr>
        <b/>
        <sz val="11"/>
        <color rgb="FF333333"/>
        <rFont val="Calibri"/>
        <family val="2"/>
        <charset val="1"/>
      </rPr>
      <t>Ajuste elaborado por:</t>
    </r>
    <r>
      <rPr>
        <sz val="11"/>
        <color rgb="FF333333"/>
        <rFont val="Calibri"/>
        <family val="2"/>
        <charset val="1"/>
      </rPr>
      <t xml:space="preserve"> Lic. Jorge Barquero Umaña, Modernización Institucional, Dirección de Planificación.</t>
    </r>
  </si>
  <si>
    <t>En fecha 26 de setiembre de 2019 se ajustó el parámetro del indicador 10, con datos de los meses que van de enero a junio de 2019 proporcionados por el propio despacho. Lic. Jorge Barquero U.</t>
  </si>
  <si>
    <t>Fecha</t>
  </si>
  <si>
    <t xml:space="preserve">Profesional </t>
  </si>
  <si>
    <t>Cambio</t>
  </si>
  <si>
    <t xml:space="preserve">Observación </t>
  </si>
  <si>
    <t>Diego Arias</t>
  </si>
  <si>
    <t>*Se incorpora las celdas para registro de las sentencias dictadas por personas juzgadoras de apoyo.
*Se corrige formato condicional de toda la hoja de indicadores.
*Se corrije el desglose de cuotas de la persona Juzgadora. (Ver cuadro infra)</t>
  </si>
  <si>
    <t>Cuota de dictado de sentencias por Juez o Jueza</t>
  </si>
  <si>
    <t>Cantidad</t>
  </si>
  <si>
    <t>Contravencionales</t>
  </si>
  <si>
    <t xml:space="preserve">Laboral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</si>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</sst>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yy"/>
    <numFmt numFmtId="165" formatCode="[$-140A]dd/mm/yyyy"/>
    <numFmt numFmtId="166" formatCode="0.0"/>
    <numFmt numFmtId="167" formatCode="dd/mm/yy"/>
    <numFmt numFmtId="168" formatCode="0.0%"/>
    <numFmt numFmtId="169" formatCode="0\ %"/>
  </numFmts>
  <fonts count="37" x14ac:knownFonts="1">
    <font>
      <sz val="11"/>
      <color rgb="FF333333"/>
      <name val="Verdana"/>
      <charset val="1"/>
    </font>
    <font>
      <sz val="11"/>
      <color rgb="FFC0C0C0"/>
      <name val="Verdana"/>
      <family val="2"/>
      <charset val="1"/>
    </font>
    <font>
      <sz val="11"/>
      <color rgb="FF333333"/>
      <name val="Verdana"/>
      <family val="2"/>
      <charset val="1"/>
    </font>
    <font>
      <sz val="11"/>
      <color rgb="FF993300"/>
      <name val="Calibri"/>
      <family val="2"/>
      <charset val="1"/>
    </font>
    <font>
      <sz val="11"/>
      <color rgb="FF333333"/>
      <name val="Calibri"/>
      <family val="2"/>
      <charset val="1"/>
    </font>
    <font>
      <b/>
      <i/>
      <u/>
      <sz val="11"/>
      <color rgb="FF333333"/>
      <name val="Verdana"/>
      <family val="2"/>
      <charset val="1"/>
    </font>
    <font>
      <b/>
      <i/>
      <sz val="16"/>
      <color rgb="FF333333"/>
      <name val="Verdana"/>
      <family val="2"/>
      <charset val="1"/>
    </font>
    <font>
      <b/>
      <sz val="14"/>
      <color rgb="FFC0C0C0"/>
      <name val="Verdana"/>
      <family val="2"/>
      <charset val="1"/>
    </font>
    <font>
      <sz val="14"/>
      <color rgb="FF333333"/>
      <name val="Verdana"/>
      <family val="2"/>
      <charset val="1"/>
    </font>
    <font>
      <b/>
      <sz val="11"/>
      <color rgb="FF333333"/>
      <name val="Book Antiqua"/>
      <family val="1"/>
      <charset val="1"/>
    </font>
    <font>
      <sz val="10"/>
      <color rgb="FF333333"/>
      <name val="Verdana"/>
      <family val="2"/>
      <charset val="1"/>
    </font>
    <font>
      <sz val="10"/>
      <color rgb="FF000000"/>
      <name val="Verdana"/>
      <family val="2"/>
      <charset val="1"/>
    </font>
    <font>
      <sz val="10"/>
      <color rgb="FFC0C0C0"/>
      <name val="Verdana"/>
      <family val="2"/>
      <charset val="1"/>
    </font>
    <font>
      <b/>
      <sz val="11"/>
      <color rgb="FF333333"/>
      <name val="Verdana"/>
      <family val="2"/>
      <charset val="1"/>
    </font>
    <font>
      <b/>
      <sz val="6"/>
      <color rgb="FF333333"/>
      <name val="Arial"/>
      <family val="2"/>
      <charset val="1"/>
    </font>
    <font>
      <sz val="10"/>
      <color rgb="FF333333"/>
      <name val="Arial"/>
      <family val="2"/>
      <charset val="1"/>
    </font>
    <font>
      <b/>
      <sz val="10"/>
      <color rgb="FF333333"/>
      <name val="Arial"/>
      <family val="2"/>
      <charset val="1"/>
    </font>
    <font>
      <b/>
      <sz val="14"/>
      <color rgb="FF333333"/>
      <name val="Arial"/>
      <family val="2"/>
      <charset val="1"/>
    </font>
    <font>
      <b/>
      <sz val="16"/>
      <color rgb="FF333333"/>
      <name val="Arial"/>
      <family val="2"/>
      <charset val="1"/>
    </font>
    <font>
      <b/>
      <sz val="18"/>
      <color rgb="FF339966"/>
      <name val="Arial"/>
      <family val="2"/>
      <charset val="1"/>
    </font>
    <font>
      <b/>
      <sz val="11"/>
      <color rgb="FF333333"/>
      <name val="Arial"/>
      <family val="2"/>
      <charset val="1"/>
    </font>
    <font>
      <b/>
      <sz val="8"/>
      <color rgb="FF333333"/>
      <name val="Arial"/>
      <family val="2"/>
      <charset val="1"/>
    </font>
    <font>
      <b/>
      <sz val="8"/>
      <color rgb="FFFFFFFF"/>
      <name val="Arial"/>
      <family val="2"/>
      <charset val="1"/>
    </font>
    <font>
      <sz val="8"/>
      <color rgb="FF333333"/>
      <name val="Arial"/>
      <family val="2"/>
      <charset val="1"/>
    </font>
    <font>
      <sz val="9"/>
      <color rgb="FFFFFFFF"/>
      <name val="Arial"/>
      <family val="2"/>
      <charset val="1"/>
    </font>
    <font>
      <sz val="9"/>
      <color rgb="FF333333"/>
      <name val="Arial"/>
      <family val="2"/>
      <charset val="1"/>
    </font>
    <font>
      <i/>
      <sz val="8"/>
      <color rgb="FF333333"/>
      <name val="Arial"/>
      <family val="2"/>
      <charset val="1"/>
    </font>
    <font>
      <sz val="8"/>
      <color rgb="FFFFFFFF"/>
      <name val="Arial"/>
      <family val="2"/>
      <charset val="1"/>
    </font>
    <font>
      <b/>
      <sz val="11"/>
      <color rgb="FF333333"/>
      <name val="Calibri"/>
      <family val="2"/>
      <charset val="1"/>
    </font>
    <font>
      <b/>
      <sz val="12"/>
      <color rgb="FFC0C0C0"/>
      <name val="Calibri"/>
      <family val="2"/>
      <charset val="1"/>
    </font>
    <font>
      <b/>
      <i/>
      <sz val="11"/>
      <color rgb="FFC0C0C0"/>
      <name val="Book Antiqua"/>
      <family val="1"/>
      <charset val="1"/>
    </font>
    <font>
      <b/>
      <sz val="11"/>
      <color rgb="FFC0C0C0"/>
      <name val="Calibri"/>
      <family val="2"/>
      <charset val="1"/>
    </font>
    <font>
      <b/>
      <i/>
      <sz val="11"/>
      <color rgb="FF333333"/>
      <name val="Book Antiqua"/>
      <family val="1"/>
      <charset val="1"/>
    </font>
    <font>
      <b/>
      <sz val="11"/>
      <color rgb="FF000000"/>
      <name val="Calibri"/>
      <family val="2"/>
      <charset val="1"/>
    </font>
    <font>
      <b/>
      <sz val="9"/>
      <color rgb="FFFFFFFF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rgb="FFFF6600"/>
        <bgColor rgb="FFFF9900"/>
      </patternFill>
    </fill>
    <fill>
      <patternFill patternType="solid">
        <fgColor rgb="FF008000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CC"/>
      </patternFill>
    </fill>
    <fill>
      <patternFill patternType="solid">
        <fgColor rgb="FF333333"/>
        <bgColor rgb="FF333300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33CCCC"/>
        <bgColor rgb="FF00CCFF"/>
      </patternFill>
    </fill>
    <fill>
      <patternFill patternType="solid">
        <fgColor rgb="FF99CC00"/>
        <bgColor rgb="FFFFCC00"/>
      </patternFill>
    </fill>
    <fill>
      <patternFill patternType="solid">
        <fgColor rgb="FF00CCFF"/>
        <bgColor rgb="FF33CCCC"/>
      </patternFill>
    </fill>
    <fill>
      <patternFill patternType="solid">
        <fgColor rgb="FF969696"/>
        <bgColor rgb="FF808080"/>
      </patternFill>
    </fill>
    <fill>
      <patternFill patternType="solid">
        <fgColor rgb="FF808080"/>
        <bgColor rgb="FF969696"/>
      </patternFill>
    </fill>
    <fill>
      <patternFill patternType="solid">
        <fgColor rgb="FFFFCC99"/>
        <bgColor rgb="FFF8CBAD"/>
      </patternFill>
    </fill>
    <fill>
      <patternFill patternType="solid">
        <fgColor rgb="FF3366FF"/>
        <bgColor rgb="FF0066CC"/>
      </patternFill>
    </fill>
    <fill>
      <patternFill patternType="solid">
        <fgColor rgb="FFFF0000"/>
        <bgColor rgb="FF993300"/>
      </patternFill>
    </fill>
    <fill>
      <patternFill patternType="solid">
        <fgColor rgb="FF00B050"/>
        <bgColor rgb="FF339966"/>
      </patternFill>
    </fill>
    <fill>
      <patternFill patternType="solid">
        <fgColor rgb="FFFF9900"/>
        <bgColor rgb="FFFFCC00"/>
      </patternFill>
    </fill>
    <fill>
      <patternFill patternType="solid">
        <fgColor rgb="FFCCCCFF"/>
        <bgColor rgb="FFDBE5F1"/>
      </patternFill>
    </fill>
    <fill>
      <patternFill patternType="solid">
        <fgColor rgb="FFCCFFCC"/>
        <bgColor rgb="FFCCFFFF"/>
      </patternFill>
    </fill>
    <fill>
      <patternFill patternType="solid">
        <fgColor rgb="FF44546A"/>
        <bgColor rgb="FF2F5597"/>
      </patternFill>
    </fill>
    <fill>
      <patternFill patternType="solid">
        <fgColor rgb="FFDBE5F1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8CBAD"/>
        <bgColor rgb="FFFFCC99"/>
      </patternFill>
    </fill>
    <fill>
      <patternFill patternType="solid">
        <fgColor rgb="FF2F5597"/>
        <bgColor rgb="FF44546A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169" fontId="2" fillId="0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1" fillId="3" borderId="0" applyBorder="0" applyProtection="0"/>
    <xf numFmtId="0" fontId="2" fillId="4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0" borderId="0" applyBorder="0" applyProtection="0"/>
    <xf numFmtId="0" fontId="5" fillId="0" borderId="0" applyBorder="0" applyProtection="0"/>
    <xf numFmtId="0" fontId="5" fillId="0" borderId="0" applyBorder="0" applyProtection="0"/>
    <xf numFmtId="0" fontId="6" fillId="0" borderId="0" applyBorder="0" applyProtection="0">
      <alignment horizontal="center" textRotation="90"/>
    </xf>
    <xf numFmtId="169" fontId="2" fillId="0" borderId="0" applyBorder="0" applyProtection="0"/>
  </cellStyleXfs>
  <cellXfs count="229">
    <xf numFmtId="0" fontId="0" fillId="0" borderId="0" xfId="0"/>
    <xf numFmtId="0" fontId="0" fillId="0" borderId="0" xfId="0" applyProtection="1"/>
    <xf numFmtId="0" fontId="0" fillId="7" borderId="0" xfId="0" applyFill="1" applyAlignment="1" applyProtection="1">
      <alignment wrapText="1"/>
    </xf>
    <xf numFmtId="0" fontId="0" fillId="7" borderId="0" xfId="0" applyFill="1" applyAlignment="1" applyProtection="1">
      <alignment horizontal="center" wrapText="1"/>
    </xf>
    <xf numFmtId="0" fontId="0" fillId="7" borderId="0" xfId="0" applyFill="1" applyAlignment="1" applyProtection="1">
      <alignment horizontal="center" vertical="center"/>
    </xf>
    <xf numFmtId="0" fontId="0" fillId="7" borderId="0" xfId="0" applyFill="1" applyProtection="1"/>
    <xf numFmtId="164" fontId="9" fillId="0" borderId="1" xfId="0" applyNumberFormat="1" applyFont="1" applyBorder="1" applyAlignment="1" applyProtection="1">
      <alignment horizontal="center" vertical="center" wrapText="1"/>
    </xf>
    <xf numFmtId="0" fontId="10" fillId="8" borderId="2" xfId="0" applyFont="1" applyFill="1" applyBorder="1" applyAlignment="1" applyProtection="1">
      <alignment vertical="center" wrapText="1"/>
      <protection locked="0"/>
    </xf>
    <xf numFmtId="0" fontId="0" fillId="8" borderId="2" xfId="0" applyFill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1" fillId="9" borderId="2" xfId="0" applyFont="1" applyFill="1" applyBorder="1" applyAlignment="1" applyProtection="1">
      <alignment wrapText="1"/>
    </xf>
    <xf numFmtId="0" fontId="12" fillId="9" borderId="2" xfId="0" applyFont="1" applyFill="1" applyBorder="1" applyAlignment="1" applyProtection="1">
      <alignment horizontal="center" wrapText="1"/>
    </xf>
    <xf numFmtId="0" fontId="0" fillId="9" borderId="2" xfId="0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wrapText="1"/>
      <protection locked="0"/>
    </xf>
    <xf numFmtId="0" fontId="0" fillId="7" borderId="2" xfId="0" applyFill="1" applyBorder="1"/>
    <xf numFmtId="0" fontId="11" fillId="9" borderId="2" xfId="0" applyFont="1" applyFill="1" applyBorder="1" applyAlignment="1" applyProtection="1">
      <alignment vertical="center" wrapText="1"/>
    </xf>
    <xf numFmtId="0" fontId="10" fillId="0" borderId="2" xfId="0" applyFont="1" applyBorder="1" applyAlignment="1" applyProtection="1">
      <alignment wrapText="1"/>
    </xf>
    <xf numFmtId="0" fontId="0" fillId="7" borderId="2" xfId="0" applyFill="1" applyBorder="1" applyAlignment="1" applyProtection="1">
      <alignment horizontal="center" vertical="center"/>
    </xf>
    <xf numFmtId="0" fontId="11" fillId="9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wrapText="1"/>
    </xf>
    <xf numFmtId="0" fontId="10" fillId="0" borderId="2" xfId="0" applyFont="1" applyBorder="1" applyAlignment="1">
      <alignment horizontal="center" wrapText="1"/>
    </xf>
    <xf numFmtId="0" fontId="0" fillId="0" borderId="3" xfId="0" applyBorder="1" applyAlignment="1">
      <alignment vertical="center" wrapText="1"/>
    </xf>
    <xf numFmtId="165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/>
    </xf>
    <xf numFmtId="0" fontId="14" fillId="7" borderId="0" xfId="0" applyFont="1" applyFill="1" applyAlignment="1" applyProtection="1">
      <alignment horizontal="left"/>
    </xf>
    <xf numFmtId="0" fontId="14" fillId="7" borderId="0" xfId="0" applyFont="1" applyFill="1" applyAlignment="1" applyProtection="1"/>
    <xf numFmtId="0" fontId="15" fillId="7" borderId="0" xfId="0" applyFont="1" applyFill="1" applyAlignment="1" applyProtection="1"/>
    <xf numFmtId="0" fontId="16" fillId="7" borderId="0" xfId="0" applyFont="1" applyFill="1" applyAlignment="1" applyProtection="1">
      <alignment horizontal="center"/>
    </xf>
    <xf numFmtId="0" fontId="16" fillId="10" borderId="2" xfId="0" applyFont="1" applyFill="1" applyBorder="1" applyAlignment="1" applyProtection="1">
      <alignment horizontal="left" vertical="center"/>
    </xf>
    <xf numFmtId="0" fontId="16" fillId="10" borderId="2" xfId="0" applyFont="1" applyFill="1" applyBorder="1" applyAlignment="1" applyProtection="1">
      <alignment horizontal="center" vertical="center"/>
    </xf>
    <xf numFmtId="164" fontId="16" fillId="10" borderId="2" xfId="0" applyNumberFormat="1" applyFont="1" applyFill="1" applyBorder="1" applyAlignment="1" applyProtection="1">
      <alignment horizontal="center" vertical="center" wrapText="1"/>
    </xf>
    <xf numFmtId="164" fontId="16" fillId="0" borderId="2" xfId="0" applyNumberFormat="1" applyFont="1" applyBorder="1" applyAlignment="1" applyProtection="1">
      <alignment horizontal="center" vertical="center" wrapText="1"/>
    </xf>
    <xf numFmtId="0" fontId="16" fillId="11" borderId="2" xfId="0" applyFont="1" applyFill="1" applyBorder="1" applyAlignment="1" applyProtection="1">
      <alignment horizontal="left" vertical="center"/>
    </xf>
    <xf numFmtId="1" fontId="16" fillId="11" borderId="2" xfId="0" applyNumberFormat="1" applyFont="1" applyFill="1" applyBorder="1" applyAlignment="1" applyProtection="1">
      <alignment horizontal="center" vertical="center" wrapText="1"/>
    </xf>
    <xf numFmtId="1" fontId="16" fillId="0" borderId="2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1" fontId="16" fillId="0" borderId="2" xfId="0" applyNumberFormat="1" applyFont="1" applyBorder="1" applyAlignment="1" applyProtection="1">
      <alignment horizontal="center" vertical="center" wrapText="1"/>
      <protection locked="0"/>
    </xf>
    <xf numFmtId="166" fontId="16" fillId="0" borderId="2" xfId="0" applyNumberFormat="1" applyFont="1" applyBorder="1" applyAlignment="1" applyProtection="1">
      <alignment horizontal="center" vertical="center" wrapText="1"/>
      <protection locked="0"/>
    </xf>
    <xf numFmtId="3" fontId="16" fillId="7" borderId="2" xfId="0" applyNumberFormat="1" applyFont="1" applyFill="1" applyBorder="1" applyAlignment="1" applyProtection="1">
      <alignment horizontal="center" vertical="center" wrapText="1"/>
      <protection locked="0"/>
    </xf>
    <xf numFmtId="165" fontId="16" fillId="0" borderId="2" xfId="0" applyNumberFormat="1" applyFont="1" applyBorder="1" applyAlignment="1" applyProtection="1">
      <alignment horizontal="center" vertical="center"/>
      <protection locked="0"/>
    </xf>
    <xf numFmtId="165" fontId="0" fillId="7" borderId="0" xfId="0" applyNumberFormat="1" applyFill="1" applyAlignment="1">
      <alignment vertical="center" wrapText="1"/>
    </xf>
    <xf numFmtId="0" fontId="16" fillId="7" borderId="2" xfId="0" applyFont="1" applyFill="1" applyBorder="1" applyAlignment="1" applyProtection="1">
      <alignment horizontal="left" vertical="center"/>
    </xf>
    <xf numFmtId="165" fontId="16" fillId="7" borderId="2" xfId="0" applyNumberFormat="1" applyFont="1" applyFill="1" applyBorder="1" applyAlignment="1" applyProtection="1">
      <alignment horizontal="center" vertical="center" wrapText="1"/>
    </xf>
    <xf numFmtId="165" fontId="16" fillId="12" borderId="2" xfId="0" applyNumberFormat="1" applyFont="1" applyFill="1" applyBorder="1" applyAlignment="1" applyProtection="1">
      <alignment horizontal="center" vertical="center"/>
      <protection locked="0"/>
    </xf>
    <xf numFmtId="165" fontId="0" fillId="7" borderId="0" xfId="0" applyNumberFormat="1" applyFill="1"/>
    <xf numFmtId="0" fontId="16" fillId="0" borderId="2" xfId="0" applyFont="1" applyBorder="1" applyAlignment="1" applyProtection="1">
      <alignment horizontal="center" vertical="center"/>
      <protection locked="0"/>
    </xf>
    <xf numFmtId="0" fontId="0" fillId="7" borderId="0" xfId="0" applyFill="1" applyAlignment="1" applyProtection="1">
      <alignment vertical="center" wrapText="1"/>
      <protection locked="0"/>
    </xf>
    <xf numFmtId="0" fontId="16" fillId="7" borderId="2" xfId="0" applyFont="1" applyFill="1" applyBorder="1" applyAlignment="1" applyProtection="1">
      <alignment horizontal="left" vertical="center"/>
      <protection locked="0"/>
    </xf>
    <xf numFmtId="165" fontId="16" fillId="12" borderId="2" xfId="0" applyNumberFormat="1" applyFont="1" applyFill="1" applyBorder="1" applyAlignment="1" applyProtection="1">
      <alignment horizontal="center" vertical="center"/>
    </xf>
    <xf numFmtId="0" fontId="16" fillId="12" borderId="2" xfId="0" applyFont="1" applyFill="1" applyBorder="1" applyAlignment="1" applyProtection="1">
      <alignment horizontal="center" vertical="center"/>
    </xf>
    <xf numFmtId="165" fontId="16" fillId="13" borderId="2" xfId="0" applyNumberFormat="1" applyFont="1" applyFill="1" applyBorder="1" applyAlignment="1" applyProtection="1">
      <alignment horizontal="center" vertical="center"/>
    </xf>
    <xf numFmtId="165" fontId="16" fillId="0" borderId="2" xfId="0" applyNumberFormat="1" applyFont="1" applyBorder="1" applyAlignment="1" applyProtection="1">
      <alignment horizontal="center" vertical="center"/>
    </xf>
    <xf numFmtId="0" fontId="0" fillId="7" borderId="0" xfId="0" applyFill="1" applyProtection="1">
      <protection locked="0"/>
    </xf>
    <xf numFmtId="0" fontId="16" fillId="0" borderId="2" xfId="0" applyFont="1" applyBorder="1" applyAlignment="1" applyProtection="1">
      <alignment horizontal="left" vertical="center"/>
    </xf>
    <xf numFmtId="3" fontId="16" fillId="7" borderId="2" xfId="0" applyNumberFormat="1" applyFont="1" applyFill="1" applyBorder="1" applyAlignment="1" applyProtection="1">
      <alignment horizontal="center" vertical="center" wrapText="1"/>
    </xf>
    <xf numFmtId="1" fontId="16" fillId="7" borderId="2" xfId="0" applyNumberFormat="1" applyFont="1" applyFill="1" applyBorder="1" applyAlignment="1" applyProtection="1">
      <alignment horizontal="center" vertical="center" wrapText="1"/>
    </xf>
    <xf numFmtId="0" fontId="16" fillId="11" borderId="2" xfId="0" applyFont="1" applyFill="1" applyBorder="1" applyAlignment="1" applyProtection="1">
      <alignment vertical="center"/>
    </xf>
    <xf numFmtId="3" fontId="16" fillId="7" borderId="2" xfId="0" applyNumberFormat="1" applyFont="1" applyFill="1" applyBorder="1" applyAlignment="1" applyProtection="1">
      <alignment horizontal="left" vertical="center" wrapText="1"/>
      <protection locked="0"/>
    </xf>
    <xf numFmtId="1" fontId="16" fillId="0" borderId="2" xfId="0" applyNumberFormat="1" applyFont="1" applyBorder="1" applyAlignment="1" applyProtection="1">
      <alignment horizontal="center" vertical="center"/>
      <protection locked="0"/>
    </xf>
    <xf numFmtId="1" fontId="16" fillId="7" borderId="2" xfId="0" applyNumberFormat="1" applyFont="1" applyFill="1" applyBorder="1" applyAlignment="1" applyProtection="1">
      <alignment horizontal="center"/>
      <protection locked="0"/>
    </xf>
    <xf numFmtId="1" fontId="16" fillId="0" borderId="2" xfId="0" applyNumberFormat="1" applyFont="1" applyBorder="1" applyAlignment="1" applyProtection="1">
      <alignment horizontal="center"/>
      <protection locked="0"/>
    </xf>
    <xf numFmtId="165" fontId="16" fillId="7" borderId="2" xfId="0" applyNumberFormat="1" applyFont="1" applyFill="1" applyBorder="1" applyAlignment="1" applyProtection="1">
      <alignment horizontal="center" vertical="center"/>
      <protection locked="0"/>
    </xf>
    <xf numFmtId="167" fontId="16" fillId="7" borderId="2" xfId="0" applyNumberFormat="1" applyFont="1" applyFill="1" applyBorder="1" applyAlignment="1" applyProtection="1">
      <alignment horizontal="center" vertical="center"/>
      <protection locked="0"/>
    </xf>
    <xf numFmtId="0" fontId="16" fillId="7" borderId="2" xfId="0" applyFont="1" applyFill="1" applyBorder="1" applyAlignment="1" applyProtection="1">
      <alignment horizontal="center" vertical="center"/>
      <protection locked="0"/>
    </xf>
    <xf numFmtId="3" fontId="16" fillId="14" borderId="2" xfId="0" applyNumberFormat="1" applyFont="1" applyFill="1" applyBorder="1" applyAlignment="1" applyProtection="1">
      <alignment horizontal="center" vertical="center" wrapText="1"/>
      <protection locked="0"/>
    </xf>
    <xf numFmtId="1" fontId="16" fillId="7" borderId="2" xfId="0" applyNumberFormat="1" applyFont="1" applyFill="1" applyBorder="1" applyAlignment="1" applyProtection="1">
      <alignment horizontal="center" vertical="center"/>
      <protection locked="0"/>
    </xf>
    <xf numFmtId="1" fontId="15" fillId="7" borderId="2" xfId="0" applyNumberFormat="1" applyFont="1" applyFill="1" applyBorder="1" applyAlignment="1" applyProtection="1">
      <alignment horizontal="center"/>
      <protection locked="0"/>
    </xf>
    <xf numFmtId="3" fontId="16" fillId="7" borderId="1" xfId="0" applyNumberFormat="1" applyFont="1" applyFill="1" applyBorder="1" applyAlignment="1" applyProtection="1">
      <alignment horizontal="left" vertical="center" wrapText="1"/>
    </xf>
    <xf numFmtId="1" fontId="16" fillId="7" borderId="2" xfId="0" applyNumberFormat="1" applyFont="1" applyFill="1" applyBorder="1" applyAlignment="1" applyProtection="1">
      <alignment horizontal="center" vertical="center"/>
    </xf>
    <xf numFmtId="1" fontId="16" fillId="0" borderId="2" xfId="0" applyNumberFormat="1" applyFont="1" applyBorder="1" applyAlignment="1" applyProtection="1">
      <alignment horizontal="center" vertical="center"/>
    </xf>
    <xf numFmtId="3" fontId="16" fillId="7" borderId="4" xfId="0" applyNumberFormat="1" applyFont="1" applyFill="1" applyBorder="1" applyAlignment="1" applyProtection="1">
      <alignment horizontal="left" vertical="center" wrapText="1"/>
      <protection locked="0"/>
    </xf>
    <xf numFmtId="3" fontId="16" fillId="7" borderId="5" xfId="0" applyNumberFormat="1" applyFont="1" applyFill="1" applyBorder="1" applyAlignment="1" applyProtection="1">
      <alignment horizontal="left" vertical="center" wrapText="1"/>
      <protection locked="0"/>
    </xf>
    <xf numFmtId="3" fontId="16" fillId="7" borderId="2" xfId="0" applyNumberFormat="1" applyFont="1" applyFill="1" applyBorder="1" applyAlignment="1" applyProtection="1">
      <alignment horizontal="left" vertical="center" wrapText="1"/>
    </xf>
    <xf numFmtId="0" fontId="0" fillId="7" borderId="0" xfId="0" applyFill="1" applyAlignment="1">
      <alignment vertical="center" wrapText="1"/>
    </xf>
    <xf numFmtId="0" fontId="0" fillId="7" borderId="0" xfId="0" applyFill="1"/>
    <xf numFmtId="0" fontId="15" fillId="0" borderId="0" xfId="0" applyFont="1" applyProtection="1"/>
    <xf numFmtId="0" fontId="16" fillId="15" borderId="2" xfId="0" applyFont="1" applyFill="1" applyBorder="1" applyAlignment="1" applyProtection="1">
      <alignment horizontal="center"/>
    </xf>
    <xf numFmtId="0" fontId="21" fillId="7" borderId="4" xfId="0" applyFont="1" applyFill="1" applyBorder="1" applyAlignment="1" applyProtection="1">
      <alignment horizontal="center" vertical="center"/>
    </xf>
    <xf numFmtId="3" fontId="21" fillId="18" borderId="2" xfId="0" applyNumberFormat="1" applyFont="1" applyFill="1" applyBorder="1" applyAlignment="1" applyProtection="1">
      <alignment horizontal="center" vertical="center" wrapText="1"/>
    </xf>
    <xf numFmtId="0" fontId="23" fillId="18" borderId="2" xfId="0" applyFont="1" applyFill="1" applyBorder="1" applyAlignment="1" applyProtection="1">
      <alignment vertical="center" wrapText="1"/>
    </xf>
    <xf numFmtId="4" fontId="23" fillId="18" borderId="2" xfId="0" applyNumberFormat="1" applyFont="1" applyFill="1" applyBorder="1" applyAlignment="1" applyProtection="1">
      <alignment horizontal="left" vertical="center" wrapText="1"/>
    </xf>
    <xf numFmtId="4" fontId="23" fillId="18" borderId="2" xfId="0" applyNumberFormat="1" applyFont="1" applyFill="1" applyBorder="1" applyAlignment="1" applyProtection="1">
      <alignment horizontal="center" vertical="center" wrapText="1"/>
    </xf>
    <xf numFmtId="0" fontId="23" fillId="18" borderId="2" xfId="0" applyFont="1" applyFill="1" applyBorder="1" applyAlignment="1" applyProtection="1">
      <alignment horizontal="center" vertical="center" wrapText="1"/>
    </xf>
    <xf numFmtId="168" fontId="23" fillId="18" borderId="3" xfId="0" applyNumberFormat="1" applyFont="1" applyFill="1" applyBorder="1" applyAlignment="1" applyProtection="1">
      <alignment horizontal="left" vertical="center" wrapText="1"/>
    </xf>
    <xf numFmtId="0" fontId="24" fillId="16" borderId="2" xfId="0" applyFont="1" applyFill="1" applyBorder="1" applyAlignment="1" applyProtection="1">
      <alignment horizontal="center" vertical="center"/>
    </xf>
    <xf numFmtId="1" fontId="25" fillId="4" borderId="2" xfId="0" applyNumberFormat="1" applyFont="1" applyFill="1" applyBorder="1" applyAlignment="1" applyProtection="1">
      <alignment horizontal="center" vertical="center" wrapText="1"/>
    </xf>
    <xf numFmtId="0" fontId="25" fillId="4" borderId="2" xfId="0" applyFont="1" applyFill="1" applyBorder="1" applyAlignment="1" applyProtection="1">
      <alignment horizontal="center" vertical="center"/>
    </xf>
    <xf numFmtId="0" fontId="24" fillId="17" borderId="2" xfId="0" applyFont="1" applyFill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23" fillId="14" borderId="2" xfId="0" applyFont="1" applyFill="1" applyBorder="1" applyAlignment="1" applyProtection="1">
      <alignment horizontal="right" vertical="center" wrapText="1"/>
    </xf>
    <xf numFmtId="4" fontId="23" fillId="14" borderId="2" xfId="0" applyNumberFormat="1" applyFont="1" applyFill="1" applyBorder="1" applyAlignment="1" applyProtection="1">
      <alignment horizontal="left" vertical="center" wrapText="1"/>
    </xf>
    <xf numFmtId="4" fontId="23" fillId="14" borderId="2" xfId="0" applyNumberFormat="1" applyFont="1" applyFill="1" applyBorder="1" applyAlignment="1" applyProtection="1">
      <alignment horizontal="center" vertical="center" wrapText="1"/>
    </xf>
    <xf numFmtId="0" fontId="23" fillId="14" borderId="2" xfId="0" applyFont="1" applyFill="1" applyBorder="1" applyAlignment="1" applyProtection="1">
      <alignment horizontal="center" vertical="center" wrapText="1"/>
    </xf>
    <xf numFmtId="168" fontId="23" fillId="14" borderId="2" xfId="0" applyNumberFormat="1" applyFont="1" applyFill="1" applyBorder="1" applyAlignment="1" applyProtection="1">
      <alignment horizontal="left" vertical="center" wrapText="1"/>
    </xf>
    <xf numFmtId="0" fontId="24" fillId="16" borderId="5" xfId="0" applyFont="1" applyFill="1" applyBorder="1" applyAlignment="1" applyProtection="1">
      <alignment horizontal="center"/>
    </xf>
    <xf numFmtId="0" fontId="25" fillId="4" borderId="5" xfId="0" applyFont="1" applyFill="1" applyBorder="1" applyAlignment="1" applyProtection="1">
      <alignment horizontal="center" vertical="center"/>
    </xf>
    <xf numFmtId="0" fontId="25" fillId="4" borderId="5" xfId="0" applyFont="1" applyFill="1" applyBorder="1" applyAlignment="1" applyProtection="1">
      <alignment horizontal="center"/>
    </xf>
    <xf numFmtId="0" fontId="24" fillId="17" borderId="5" xfId="0" applyFont="1" applyFill="1" applyBorder="1" applyAlignment="1" applyProtection="1">
      <alignment horizontal="center"/>
    </xf>
    <xf numFmtId="1" fontId="15" fillId="0" borderId="2" xfId="0" applyNumberFormat="1" applyFont="1" applyBorder="1" applyAlignment="1" applyProtection="1">
      <alignment horizontal="center" vertical="center"/>
    </xf>
    <xf numFmtId="0" fontId="24" fillId="16" borderId="2" xfId="0" applyFont="1" applyFill="1" applyBorder="1" applyAlignment="1" applyProtection="1">
      <alignment horizontal="center"/>
    </xf>
    <xf numFmtId="0" fontId="25" fillId="4" borderId="2" xfId="0" applyFont="1" applyFill="1" applyBorder="1" applyAlignment="1" applyProtection="1">
      <alignment horizontal="center"/>
    </xf>
    <xf numFmtId="0" fontId="24" fillId="17" borderId="2" xfId="0" applyFont="1" applyFill="1" applyBorder="1" applyAlignment="1" applyProtection="1">
      <alignment horizontal="center"/>
    </xf>
    <xf numFmtId="0" fontId="15" fillId="0" borderId="2" xfId="19" applyNumberFormat="1" applyFont="1" applyBorder="1" applyAlignment="1" applyProtection="1">
      <alignment horizontal="center" vertical="center" wrapText="1"/>
    </xf>
    <xf numFmtId="168" fontId="23" fillId="18" borderId="2" xfId="0" applyNumberFormat="1" applyFont="1" applyFill="1" applyBorder="1" applyAlignment="1" applyProtection="1">
      <alignment horizontal="left" vertical="center" wrapText="1"/>
    </xf>
    <xf numFmtId="1" fontId="24" fillId="16" borderId="2" xfId="0" applyNumberFormat="1" applyFont="1" applyFill="1" applyBorder="1" applyAlignment="1" applyProtection="1">
      <alignment horizontal="center" vertical="center" wrapText="1"/>
    </xf>
    <xf numFmtId="1" fontId="24" fillId="17" borderId="3" xfId="0" applyNumberFormat="1" applyFont="1" applyFill="1" applyBorder="1" applyAlignment="1" applyProtection="1">
      <alignment horizontal="center" vertical="center" wrapText="1"/>
    </xf>
    <xf numFmtId="1" fontId="24" fillId="17" borderId="2" xfId="0" applyNumberFormat="1" applyFont="1" applyFill="1" applyBorder="1" applyAlignment="1" applyProtection="1">
      <alignment horizontal="center" vertical="center" wrapText="1"/>
    </xf>
    <xf numFmtId="0" fontId="23" fillId="19" borderId="2" xfId="0" applyFont="1" applyFill="1" applyBorder="1" applyAlignment="1" applyProtection="1">
      <alignment horizontal="right" vertical="center" wrapText="1"/>
    </xf>
    <xf numFmtId="4" fontId="23" fillId="19" borderId="2" xfId="0" applyNumberFormat="1" applyFont="1" applyFill="1" applyBorder="1" applyAlignment="1" applyProtection="1">
      <alignment horizontal="left" vertical="center" wrapText="1"/>
    </xf>
    <xf numFmtId="4" fontId="23" fillId="19" borderId="2" xfId="0" applyNumberFormat="1" applyFont="1" applyFill="1" applyBorder="1" applyAlignment="1" applyProtection="1">
      <alignment horizontal="center" vertical="center" wrapText="1"/>
    </xf>
    <xf numFmtId="0" fontId="23" fillId="19" borderId="2" xfId="0" applyFont="1" applyFill="1" applyBorder="1" applyAlignment="1" applyProtection="1">
      <alignment horizontal="center" vertical="center" wrapText="1"/>
    </xf>
    <xf numFmtId="168" fontId="23" fillId="19" borderId="2" xfId="0" applyNumberFormat="1" applyFont="1" applyFill="1" applyBorder="1" applyAlignment="1" applyProtection="1">
      <alignment horizontal="left" vertical="center" wrapText="1"/>
    </xf>
    <xf numFmtId="0" fontId="24" fillId="16" borderId="2" xfId="0" applyFont="1" applyFill="1" applyBorder="1" applyAlignment="1" applyProtection="1">
      <alignment horizontal="center" vertical="center" wrapText="1"/>
    </xf>
    <xf numFmtId="169" fontId="24" fillId="16" borderId="2" xfId="0" applyNumberFormat="1" applyFont="1" applyFill="1" applyBorder="1" applyAlignment="1" applyProtection="1">
      <alignment horizontal="center" vertical="center" wrapText="1"/>
    </xf>
    <xf numFmtId="0" fontId="25" fillId="4" borderId="2" xfId="0" applyFont="1" applyFill="1" applyBorder="1" applyAlignment="1" applyProtection="1">
      <alignment horizontal="center" vertical="center" wrapText="1"/>
    </xf>
    <xf numFmtId="169" fontId="25" fillId="4" borderId="2" xfId="0" applyNumberFormat="1" applyFont="1" applyFill="1" applyBorder="1" applyAlignment="1" applyProtection="1">
      <alignment horizontal="center" vertical="center" wrapText="1"/>
    </xf>
    <xf numFmtId="0" fontId="24" fillId="17" borderId="3" xfId="0" applyFont="1" applyFill="1" applyBorder="1" applyAlignment="1" applyProtection="1">
      <alignment horizontal="center" vertical="center" wrapText="1"/>
    </xf>
    <xf numFmtId="169" fontId="24" fillId="17" borderId="3" xfId="0" applyNumberFormat="1" applyFont="1" applyFill="1" applyBorder="1" applyAlignment="1" applyProtection="1">
      <alignment horizontal="center" vertical="center" wrapText="1"/>
    </xf>
    <xf numFmtId="168" fontId="15" fillId="0" borderId="2" xfId="1" applyNumberFormat="1" applyFont="1" applyBorder="1" applyAlignment="1" applyProtection="1">
      <alignment horizontal="center" vertical="center"/>
    </xf>
    <xf numFmtId="3" fontId="21" fillId="9" borderId="2" xfId="0" applyNumberFormat="1" applyFont="1" applyFill="1" applyBorder="1" applyAlignment="1" applyProtection="1">
      <alignment horizontal="center" vertical="center" wrapText="1"/>
    </xf>
    <xf numFmtId="0" fontId="23" fillId="9" borderId="2" xfId="0" applyFont="1" applyFill="1" applyBorder="1" applyAlignment="1" applyProtection="1">
      <alignment horizontal="left" vertical="center" wrapText="1"/>
    </xf>
    <xf numFmtId="4" fontId="23" fillId="9" borderId="2" xfId="0" applyNumberFormat="1" applyFont="1" applyFill="1" applyBorder="1" applyAlignment="1" applyProtection="1">
      <alignment horizontal="center" vertical="center" wrapText="1"/>
    </xf>
    <xf numFmtId="0" fontId="23" fillId="9" borderId="2" xfId="0" applyFont="1" applyFill="1" applyBorder="1" applyAlignment="1" applyProtection="1">
      <alignment horizontal="center" vertical="center" wrapText="1"/>
    </xf>
    <xf numFmtId="168" fontId="23" fillId="9" borderId="2" xfId="0" applyNumberFormat="1" applyFont="1" applyFill="1" applyBorder="1" applyAlignment="1" applyProtection="1">
      <alignment horizontal="left" vertical="center" wrapText="1"/>
    </xf>
    <xf numFmtId="3" fontId="21" fillId="20" borderId="2" xfId="0" applyNumberFormat="1" applyFont="1" applyFill="1" applyBorder="1" applyAlignment="1" applyProtection="1">
      <alignment horizontal="center" vertical="center" wrapText="1"/>
    </xf>
    <xf numFmtId="4" fontId="26" fillId="20" borderId="2" xfId="0" applyNumberFormat="1" applyFont="1" applyFill="1" applyBorder="1" applyAlignment="1" applyProtection="1">
      <alignment horizontal="right" vertical="center" wrapText="1"/>
    </xf>
    <xf numFmtId="4" fontId="23" fillId="20" borderId="2" xfId="0" applyNumberFormat="1" applyFont="1" applyFill="1" applyBorder="1" applyAlignment="1" applyProtection="1">
      <alignment horizontal="left" vertical="center" wrapText="1"/>
    </xf>
    <xf numFmtId="4" fontId="23" fillId="20" borderId="2" xfId="0" applyNumberFormat="1" applyFont="1" applyFill="1" applyBorder="1" applyAlignment="1" applyProtection="1">
      <alignment horizontal="center" vertical="center" wrapText="1"/>
    </xf>
    <xf numFmtId="0" fontId="23" fillId="20" borderId="2" xfId="0" applyFont="1" applyFill="1" applyBorder="1" applyAlignment="1" applyProtection="1">
      <alignment horizontal="center" vertical="center" wrapText="1"/>
    </xf>
    <xf numFmtId="168" fontId="23" fillId="20" borderId="2" xfId="0" applyNumberFormat="1" applyFont="1" applyFill="1" applyBorder="1" applyAlignment="1" applyProtection="1">
      <alignment horizontal="left" vertical="center" wrapText="1"/>
    </xf>
    <xf numFmtId="0" fontId="24" fillId="16" borderId="3" xfId="0" applyFont="1" applyFill="1" applyBorder="1" applyAlignment="1" applyProtection="1">
      <alignment horizontal="center" vertical="center" wrapText="1"/>
    </xf>
    <xf numFmtId="0" fontId="24" fillId="17" borderId="2" xfId="0" applyFont="1" applyFill="1" applyBorder="1" applyAlignment="1" applyProtection="1">
      <alignment horizontal="center" vertical="center" wrapText="1"/>
    </xf>
    <xf numFmtId="3" fontId="21" fillId="8" borderId="2" xfId="0" applyNumberFormat="1" applyFont="1" applyFill="1" applyBorder="1" applyAlignment="1" applyProtection="1">
      <alignment horizontal="center" vertical="center" wrapText="1"/>
    </xf>
    <xf numFmtId="0" fontId="23" fillId="8" borderId="2" xfId="0" applyFont="1" applyFill="1" applyBorder="1" applyAlignment="1" applyProtection="1">
      <alignment vertical="center" wrapText="1"/>
    </xf>
    <xf numFmtId="4" fontId="23" fillId="8" borderId="2" xfId="0" applyNumberFormat="1" applyFont="1" applyFill="1" applyBorder="1" applyAlignment="1" applyProtection="1">
      <alignment horizontal="left" vertical="center" wrapText="1"/>
    </xf>
    <xf numFmtId="4" fontId="23" fillId="8" borderId="2" xfId="0" applyNumberFormat="1" applyFont="1" applyFill="1" applyBorder="1" applyAlignment="1" applyProtection="1">
      <alignment horizontal="center" vertical="center" wrapText="1"/>
    </xf>
    <xf numFmtId="0" fontId="23" fillId="8" borderId="2" xfId="0" applyFont="1" applyFill="1" applyBorder="1" applyAlignment="1" applyProtection="1">
      <alignment horizontal="center" vertical="center" wrapText="1"/>
    </xf>
    <xf numFmtId="168" fontId="23" fillId="8" borderId="2" xfId="0" applyNumberFormat="1" applyFont="1" applyFill="1" applyBorder="1" applyAlignment="1" applyProtection="1">
      <alignment horizontal="left" vertical="center" wrapText="1"/>
    </xf>
    <xf numFmtId="169" fontId="24" fillId="16" borderId="2" xfId="1" applyFont="1" applyFill="1" applyBorder="1" applyAlignment="1" applyProtection="1">
      <alignment horizontal="center" vertical="center" wrapText="1"/>
    </xf>
    <xf numFmtId="169" fontId="25" fillId="4" borderId="2" xfId="1" applyFont="1" applyFill="1" applyBorder="1" applyAlignment="1" applyProtection="1">
      <alignment horizontal="center" vertical="center" wrapText="1"/>
    </xf>
    <xf numFmtId="169" fontId="24" fillId="17" borderId="2" xfId="1" applyFont="1" applyFill="1" applyBorder="1" applyAlignment="1" applyProtection="1">
      <alignment horizontal="center" vertical="center" wrapText="1"/>
    </xf>
    <xf numFmtId="1" fontId="24" fillId="16" borderId="2" xfId="1" applyNumberFormat="1" applyFont="1" applyFill="1" applyBorder="1" applyAlignment="1" applyProtection="1">
      <alignment horizontal="center" vertical="center" wrapText="1"/>
    </xf>
    <xf numFmtId="1" fontId="25" fillId="4" borderId="2" xfId="1" applyNumberFormat="1" applyFont="1" applyFill="1" applyBorder="1" applyAlignment="1" applyProtection="1">
      <alignment horizontal="center" vertical="center" wrapText="1"/>
    </xf>
    <xf numFmtId="1" fontId="24" fillId="17" borderId="3" xfId="1" applyNumberFormat="1" applyFont="1" applyFill="1" applyBorder="1" applyAlignment="1" applyProtection="1">
      <alignment horizontal="center" vertical="center" wrapText="1"/>
    </xf>
    <xf numFmtId="1" fontId="15" fillId="0" borderId="2" xfId="1" applyNumberFormat="1" applyFont="1" applyBorder="1" applyAlignment="1" applyProtection="1">
      <alignment horizontal="center" vertical="center"/>
    </xf>
    <xf numFmtId="0" fontId="14" fillId="19" borderId="2" xfId="0" applyFont="1" applyFill="1" applyBorder="1" applyAlignment="1" applyProtection="1"/>
    <xf numFmtId="0" fontId="26" fillId="19" borderId="2" xfId="0" applyFont="1" applyFill="1" applyBorder="1" applyAlignment="1" applyProtection="1">
      <alignment horizontal="right" vertical="center" wrapText="1"/>
    </xf>
    <xf numFmtId="0" fontId="23" fillId="8" borderId="2" xfId="0" applyFont="1" applyFill="1" applyBorder="1" applyAlignment="1" applyProtection="1">
      <alignment horizontal="left" vertical="center" wrapText="1"/>
    </xf>
    <xf numFmtId="168" fontId="23" fillId="19" borderId="3" xfId="0" applyNumberFormat="1" applyFont="1" applyFill="1" applyBorder="1" applyAlignment="1" applyProtection="1">
      <alignment horizontal="left" vertical="center" wrapText="1"/>
    </xf>
    <xf numFmtId="0" fontId="15" fillId="0" borderId="2" xfId="0" applyFont="1" applyBorder="1" applyAlignment="1" applyProtection="1">
      <alignment horizontal="center" vertical="center"/>
    </xf>
    <xf numFmtId="0" fontId="14" fillId="7" borderId="2" xfId="0" applyFont="1" applyFill="1" applyBorder="1" applyAlignment="1" applyProtection="1">
      <alignment horizontal="center"/>
    </xf>
    <xf numFmtId="0" fontId="21" fillId="7" borderId="2" xfId="0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vertical="center" wrapText="1"/>
    </xf>
    <xf numFmtId="0" fontId="23" fillId="7" borderId="2" xfId="0" applyFont="1" applyFill="1" applyBorder="1" applyAlignment="1" applyProtection="1">
      <alignment vertical="center" wrapText="1"/>
    </xf>
    <xf numFmtId="4" fontId="23" fillId="7" borderId="2" xfId="0" applyNumberFormat="1" applyFont="1" applyFill="1" applyBorder="1" applyAlignment="1" applyProtection="1">
      <alignment horizontal="center" vertical="center" wrapText="1"/>
    </xf>
    <xf numFmtId="0" fontId="23" fillId="7" borderId="2" xfId="0" applyFont="1" applyFill="1" applyBorder="1" applyAlignment="1" applyProtection="1">
      <alignment horizontal="center" vertical="center" wrapText="1"/>
    </xf>
    <xf numFmtId="168" fontId="23" fillId="7" borderId="2" xfId="0" applyNumberFormat="1" applyFont="1" applyFill="1" applyBorder="1" applyAlignment="1" applyProtection="1">
      <alignment horizontal="left" vertical="center" wrapText="1"/>
    </xf>
    <xf numFmtId="0" fontId="27" fillId="16" borderId="3" xfId="0" applyFont="1" applyFill="1" applyBorder="1" applyAlignment="1" applyProtection="1">
      <alignment horizontal="center" vertical="center" wrapText="1"/>
    </xf>
    <xf numFmtId="0" fontId="27" fillId="16" borderId="2" xfId="0" applyFont="1" applyFill="1" applyBorder="1" applyAlignment="1" applyProtection="1">
      <alignment horizontal="center" vertical="center" wrapText="1"/>
    </xf>
    <xf numFmtId="1" fontId="23" fillId="4" borderId="2" xfId="0" applyNumberFormat="1" applyFont="1" applyFill="1" applyBorder="1" applyAlignment="1" applyProtection="1">
      <alignment horizontal="center" vertical="center" wrapText="1"/>
    </xf>
    <xf numFmtId="0" fontId="23" fillId="4" borderId="5" xfId="0" applyFont="1" applyFill="1" applyBorder="1" applyAlignment="1" applyProtection="1">
      <alignment horizontal="center" vertical="center"/>
    </xf>
    <xf numFmtId="0" fontId="27" fillId="17" borderId="2" xfId="0" applyFont="1" applyFill="1" applyBorder="1" applyAlignment="1" applyProtection="1">
      <alignment horizontal="center" vertical="center" wrapText="1"/>
    </xf>
    <xf numFmtId="4" fontId="23" fillId="0" borderId="2" xfId="0" applyNumberFormat="1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168" fontId="23" fillId="0" borderId="2" xfId="0" applyNumberFormat="1" applyFont="1" applyBorder="1" applyAlignment="1" applyProtection="1">
      <alignment horizontal="left" vertical="center" wrapText="1"/>
    </xf>
    <xf numFmtId="0" fontId="14" fillId="7" borderId="5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5" fillId="0" borderId="0" xfId="0" applyFont="1" applyProtection="1"/>
    <xf numFmtId="0" fontId="0" fillId="0" borderId="9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30" fillId="21" borderId="2" xfId="0" applyFont="1" applyFill="1" applyBorder="1" applyAlignment="1" applyProtection="1">
      <alignment horizontal="center" vertical="center"/>
    </xf>
    <xf numFmtId="1" fontId="31" fillId="21" borderId="2" xfId="15" applyNumberFormat="1" applyFont="1" applyFill="1" applyBorder="1" applyAlignment="1" applyProtection="1">
      <alignment horizontal="center"/>
    </xf>
    <xf numFmtId="0" fontId="0" fillId="0" borderId="9" xfId="0" applyBorder="1" applyProtection="1"/>
    <xf numFmtId="0" fontId="32" fillId="22" borderId="5" xfId="0" applyFont="1" applyFill="1" applyBorder="1" applyAlignment="1" applyProtection="1">
      <alignment horizontal="left" vertical="center"/>
    </xf>
    <xf numFmtId="0" fontId="28" fillId="22" borderId="5" xfId="0" applyFont="1" applyFill="1" applyBorder="1" applyAlignment="1" applyProtection="1">
      <alignment horizontal="center" vertical="center"/>
    </xf>
    <xf numFmtId="0" fontId="0" fillId="0" borderId="10" xfId="0" applyBorder="1" applyProtection="1"/>
    <xf numFmtId="0" fontId="32" fillId="7" borderId="5" xfId="0" applyFont="1" applyFill="1" applyBorder="1" applyAlignment="1" applyProtection="1">
      <alignment horizontal="left" vertical="center"/>
    </xf>
    <xf numFmtId="1" fontId="28" fillId="0" borderId="2" xfId="15" applyNumberFormat="1" applyFont="1" applyBorder="1" applyAlignment="1" applyProtection="1">
      <alignment horizontal="center"/>
    </xf>
    <xf numFmtId="1" fontId="28" fillId="0" borderId="2" xfId="15" applyNumberFormat="1" applyFont="1" applyBorder="1" applyAlignment="1" applyProtection="1">
      <alignment horizontal="center" vertical="center"/>
    </xf>
    <xf numFmtId="0" fontId="0" fillId="23" borderId="0" xfId="0" applyFill="1"/>
    <xf numFmtId="0" fontId="33" fillId="24" borderId="13" xfId="0" applyFont="1" applyFill="1" applyBorder="1" applyAlignment="1">
      <alignment horizontal="center"/>
    </xf>
    <xf numFmtId="165" fontId="0" fillId="23" borderId="13" xfId="0" applyNumberFormat="1" applyFill="1" applyBorder="1" applyAlignment="1">
      <alignment horizontal="center" vertical="center" wrapText="1"/>
    </xf>
    <xf numFmtId="0" fontId="0" fillId="23" borderId="13" xfId="0" applyFont="1" applyFill="1" applyBorder="1" applyAlignment="1">
      <alignment horizontal="center" vertical="center" wrapText="1"/>
    </xf>
    <xf numFmtId="0" fontId="2" fillId="23" borderId="13" xfId="0" applyFont="1" applyFill="1" applyBorder="1" applyAlignment="1">
      <alignment horizontal="left" vertical="center" wrapText="1"/>
    </xf>
    <xf numFmtId="0" fontId="0" fillId="23" borderId="13" xfId="0" applyFill="1" applyBorder="1" applyAlignment="1">
      <alignment horizontal="left" vertical="center" wrapText="1"/>
    </xf>
    <xf numFmtId="0" fontId="34" fillId="25" borderId="13" xfId="0" applyFont="1" applyFill="1" applyBorder="1" applyAlignment="1" applyProtection="1">
      <alignment horizontal="center"/>
      <protection locked="0"/>
    </xf>
    <xf numFmtId="0" fontId="35" fillId="0" borderId="13" xfId="0" applyFont="1" applyBorder="1" applyAlignment="1">
      <alignment horizontal="center"/>
    </xf>
    <xf numFmtId="0" fontId="36" fillId="0" borderId="13" xfId="0" applyFont="1" applyBorder="1" applyAlignment="1">
      <alignment horizontal="center"/>
    </xf>
    <xf numFmtId="0" fontId="7" fillId="6" borderId="0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0" fillId="7" borderId="2" xfId="0" applyFill="1" applyBorder="1"/>
    <xf numFmtId="0" fontId="10" fillId="0" borderId="2" xfId="0" applyFont="1" applyBorder="1" applyAlignment="1">
      <alignment horizontal="center" wrapText="1"/>
    </xf>
    <xf numFmtId="0" fontId="16" fillId="11" borderId="2" xfId="0" applyFont="1" applyFill="1" applyBorder="1" applyAlignment="1" applyProtection="1">
      <alignment horizontal="left" vertical="center"/>
    </xf>
    <xf numFmtId="0" fontId="17" fillId="10" borderId="2" xfId="0" applyFont="1" applyFill="1" applyBorder="1" applyAlignment="1" applyProtection="1">
      <alignment horizontal="left" vertical="center" wrapText="1"/>
    </xf>
    <xf numFmtId="0" fontId="16" fillId="10" borderId="2" xfId="0" applyFont="1" applyFill="1" applyBorder="1" applyAlignment="1" applyProtection="1">
      <alignment horizontal="left" vertical="center" wrapText="1"/>
    </xf>
    <xf numFmtId="0" fontId="0" fillId="10" borderId="2" xfId="0" applyFill="1" applyBorder="1" applyAlignment="1">
      <alignment horizontal="left"/>
    </xf>
    <xf numFmtId="0" fontId="16" fillId="7" borderId="2" xfId="0" applyFont="1" applyFill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28" fillId="0" borderId="11" xfId="0" applyFont="1" applyBorder="1" applyAlignment="1" applyProtection="1">
      <alignment horizontal="left"/>
    </xf>
    <xf numFmtId="0" fontId="0" fillId="0" borderId="12" xfId="0" applyFont="1" applyBorder="1" applyAlignment="1">
      <alignment horizontal="left" wrapText="1"/>
    </xf>
    <xf numFmtId="0" fontId="28" fillId="0" borderId="2" xfId="0" applyFont="1" applyBorder="1" applyAlignment="1" applyProtection="1">
      <alignment horizontal="left" wrapText="1"/>
    </xf>
    <xf numFmtId="0" fontId="29" fillId="21" borderId="7" xfId="0" applyFont="1" applyFill="1" applyBorder="1" applyAlignment="1" applyProtection="1">
      <alignment horizontal="center"/>
    </xf>
    <xf numFmtId="3" fontId="20" fillId="9" borderId="2" xfId="0" applyNumberFormat="1" applyFont="1" applyFill="1" applyBorder="1" applyAlignment="1" applyProtection="1">
      <alignment horizontal="center" vertical="center" wrapText="1"/>
    </xf>
    <xf numFmtId="0" fontId="20" fillId="8" borderId="1" xfId="0" applyFont="1" applyFill="1" applyBorder="1" applyAlignment="1" applyProtection="1">
      <alignment horizontal="center" vertical="center"/>
    </xf>
    <xf numFmtId="0" fontId="26" fillId="19" borderId="2" xfId="0" applyFont="1" applyFill="1" applyBorder="1" applyAlignment="1" applyProtection="1">
      <alignment horizontal="center" vertical="center" wrapText="1"/>
    </xf>
    <xf numFmtId="0" fontId="16" fillId="15" borderId="2" xfId="0" applyFont="1" applyFill="1" applyBorder="1" applyAlignment="1" applyProtection="1">
      <alignment horizontal="center"/>
    </xf>
    <xf numFmtId="0" fontId="0" fillId="7" borderId="6" xfId="0" applyFill="1" applyBorder="1"/>
    <xf numFmtId="0" fontId="22" fillId="16" borderId="2" xfId="0" applyFont="1" applyFill="1" applyBorder="1" applyAlignment="1" applyProtection="1">
      <alignment horizontal="center" vertical="center"/>
    </xf>
    <xf numFmtId="0" fontId="21" fillId="4" borderId="2" xfId="0" applyFont="1" applyFill="1" applyBorder="1" applyAlignment="1" applyProtection="1">
      <alignment horizontal="center" vertical="center"/>
    </xf>
    <xf numFmtId="0" fontId="22" fillId="17" borderId="2" xfId="0" applyFont="1" applyFill="1" applyBorder="1" applyAlignment="1" applyProtection="1">
      <alignment horizontal="center" vertical="center"/>
    </xf>
    <xf numFmtId="3" fontId="20" fillId="18" borderId="2" xfId="0" applyNumberFormat="1" applyFont="1" applyFill="1" applyBorder="1" applyAlignment="1" applyProtection="1">
      <alignment horizontal="center" vertical="center" wrapText="1"/>
    </xf>
    <xf numFmtId="3" fontId="21" fillId="18" borderId="2" xfId="0" applyNumberFormat="1" applyFont="1" applyFill="1" applyBorder="1" applyAlignment="1" applyProtection="1">
      <alignment horizontal="center" vertical="center" wrapText="1"/>
    </xf>
    <xf numFmtId="0" fontId="18" fillId="10" borderId="2" xfId="0" applyFont="1" applyFill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center" vertical="center" wrapText="1"/>
    </xf>
    <xf numFmtId="0" fontId="20" fillId="10" borderId="2" xfId="0" applyFont="1" applyFill="1" applyBorder="1" applyAlignment="1" applyProtection="1">
      <alignment horizontal="center" vertical="center"/>
    </xf>
    <xf numFmtId="0" fontId="16" fillId="15" borderId="2" xfId="0" applyFont="1" applyFill="1" applyBorder="1" applyAlignment="1" applyProtection="1">
      <alignment horizontal="center" vertical="center"/>
    </xf>
    <xf numFmtId="0" fontId="35" fillId="0" borderId="13" xfId="0" applyFont="1" applyBorder="1" applyAlignment="1">
      <alignment horizontal="left"/>
    </xf>
    <xf numFmtId="0" fontId="36" fillId="0" borderId="13" xfId="0" applyFont="1" applyBorder="1" applyAlignment="1">
      <alignment horizontal="left"/>
    </xf>
    <xf numFmtId="0" fontId="34" fillId="25" borderId="13" xfId="0" applyFont="1" applyFill="1" applyBorder="1" applyAlignment="1">
      <alignment horizontal="center"/>
    </xf>
    <xf numFmtId="0" fontId="34" fillId="25" borderId="13" xfId="0" applyFont="1" applyFill="1" applyBorder="1" applyAlignment="1" applyProtection="1">
      <alignment horizontal="center"/>
      <protection locked="0"/>
    </xf>
  </cellXfs>
  <cellStyles count="20">
    <cellStyle name="cf1" xfId="2" xr:uid="{00000000-0005-0000-0000-000006000000}"/>
    <cellStyle name="cf10" xfId="3" xr:uid="{00000000-0005-0000-0000-000007000000}"/>
    <cellStyle name="cf11" xfId="4" xr:uid="{00000000-0005-0000-0000-000008000000}"/>
    <cellStyle name="cf12" xfId="5" xr:uid="{00000000-0005-0000-0000-000009000000}"/>
    <cellStyle name="cf2" xfId="6" xr:uid="{00000000-0005-0000-0000-00000A000000}"/>
    <cellStyle name="cf3" xfId="7" xr:uid="{00000000-0005-0000-0000-00000B000000}"/>
    <cellStyle name="cf4" xfId="8" xr:uid="{00000000-0005-0000-0000-00000C000000}"/>
    <cellStyle name="cf5" xfId="9" xr:uid="{00000000-0005-0000-0000-00000D000000}"/>
    <cellStyle name="cf6" xfId="10" xr:uid="{00000000-0005-0000-0000-00000E000000}"/>
    <cellStyle name="cf7" xfId="11" xr:uid="{00000000-0005-0000-0000-00000F000000}"/>
    <cellStyle name="cf8" xfId="12" xr:uid="{00000000-0005-0000-0000-000010000000}"/>
    <cellStyle name="cf9" xfId="13" xr:uid="{00000000-0005-0000-0000-000011000000}"/>
    <cellStyle name="Excel Built-in Explanatory Text" xfId="19" xr:uid="{00000000-0005-0000-0000-000017000000}"/>
    <cellStyle name="Neutral 1" xfId="14" xr:uid="{00000000-0005-0000-0000-000012000000}"/>
    <cellStyle name="Normal" xfId="0" builtinId="0"/>
    <cellStyle name="Normal 20" xfId="15" xr:uid="{00000000-0005-0000-0000-000013000000}"/>
    <cellStyle name="Porcentaje" xfId="1" builtinId="5"/>
    <cellStyle name="Resultado" xfId="16" xr:uid="{00000000-0005-0000-0000-000014000000}"/>
    <cellStyle name="Resultado2" xfId="17" xr:uid="{00000000-0005-0000-0000-000015000000}"/>
    <cellStyle name="Título1" xfId="18" xr:uid="{00000000-0005-0000-0000-000016000000}"/>
  </cellStyles>
  <dxfs count="189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C0C0C0"/>
      <rgbColor rgb="FF808080"/>
      <rgbColor rgb="FF9999FF"/>
      <rgbColor rgb="FF993366"/>
      <rgbColor rgb="FFFFFFCC"/>
      <rgbColor rgb="FFDBE5F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8CBAD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4546A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8"/>
  <sheetViews>
    <sheetView zoomScale="110" zoomScaleNormal="110" workbookViewId="0">
      <pane xSplit="1" ySplit="4" topLeftCell="AN5" activePane="bottomRight" state="frozen"/>
      <selection pane="topRight" activeCell="AN1" sqref="AN1"/>
      <selection pane="bottomLeft" activeCell="A5" sqref="A5"/>
      <selection pane="bottomRight" activeCell="AT1" sqref="AT1"/>
    </sheetView>
  </sheetViews>
  <sheetFormatPr baseColWidth="10" defaultColWidth="8.81640625" defaultRowHeight="13.8" x14ac:dyDescent="0.25"/>
  <cols>
    <col min="1" max="1" width="23" customWidth="1"/>
    <col min="2" max="2" width="13.90625" customWidth="1"/>
    <col min="3" max="27" width="6.36328125" customWidth="1"/>
    <col min="28" max="51" width="5.453125" customWidth="1"/>
    <col min="52" max="1025" width="9.36328125" customWidth="1"/>
  </cols>
  <sheetData>
    <row r="1" spans="1:66" s="1" customFormat="1" ht="38.25" customHeight="1" x14ac:dyDescent="0.25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</row>
    <row r="2" spans="1:66" s="5" customForma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66" s="1" customFormat="1" ht="62.25" customHeight="1" x14ac:dyDescent="0.25">
      <c r="A3" s="198" t="s">
        <v>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</row>
    <row r="4" spans="1:66" s="1" customFormat="1" ht="14.4" x14ac:dyDescent="0.25">
      <c r="C4" s="6">
        <v>42705</v>
      </c>
      <c r="D4" s="6">
        <v>42736</v>
      </c>
      <c r="E4" s="6">
        <v>42767</v>
      </c>
      <c r="F4" s="6">
        <v>42795</v>
      </c>
      <c r="G4" s="6">
        <v>42826</v>
      </c>
      <c r="H4" s="6">
        <v>42856</v>
      </c>
      <c r="I4" s="6">
        <v>42887</v>
      </c>
      <c r="J4" s="6">
        <v>42917</v>
      </c>
      <c r="K4" s="6">
        <v>42948</v>
      </c>
      <c r="L4" s="6">
        <v>42979</v>
      </c>
      <c r="M4" s="6">
        <v>43009</v>
      </c>
      <c r="N4" s="6">
        <v>43040</v>
      </c>
      <c r="O4" s="6">
        <v>43070</v>
      </c>
      <c r="P4" s="6">
        <v>43101</v>
      </c>
      <c r="Q4" s="6">
        <v>43132</v>
      </c>
      <c r="R4" s="6">
        <v>43160</v>
      </c>
      <c r="S4" s="6">
        <v>43191</v>
      </c>
      <c r="T4" s="6">
        <v>43221</v>
      </c>
      <c r="U4" s="6">
        <v>43252</v>
      </c>
      <c r="V4" s="6">
        <v>43282</v>
      </c>
      <c r="W4" s="6">
        <v>43313</v>
      </c>
      <c r="X4" s="6">
        <v>43344</v>
      </c>
      <c r="Y4" s="6">
        <v>43374</v>
      </c>
      <c r="Z4" s="6">
        <v>43405</v>
      </c>
      <c r="AA4" s="6">
        <v>43435</v>
      </c>
      <c r="AB4" s="6">
        <v>43466</v>
      </c>
      <c r="AC4" s="6">
        <v>43497</v>
      </c>
      <c r="AD4" s="6">
        <v>43525</v>
      </c>
      <c r="AE4" s="6">
        <v>43556</v>
      </c>
      <c r="AF4" s="6">
        <v>43586</v>
      </c>
      <c r="AG4" s="6">
        <v>43617</v>
      </c>
      <c r="AH4" s="6">
        <v>43647</v>
      </c>
      <c r="AI4" s="6">
        <v>43678</v>
      </c>
      <c r="AJ4" s="6">
        <v>43709</v>
      </c>
      <c r="AK4" s="6">
        <v>43739</v>
      </c>
      <c r="AL4" s="6">
        <v>43770</v>
      </c>
      <c r="AM4" s="6">
        <v>43800</v>
      </c>
      <c r="AN4" s="6">
        <v>43831</v>
      </c>
      <c r="AO4" s="6">
        <v>43862</v>
      </c>
      <c r="AP4" s="6">
        <v>43891</v>
      </c>
      <c r="AQ4" s="6">
        <v>43922</v>
      </c>
      <c r="AR4" s="6">
        <v>43952</v>
      </c>
      <c r="AS4" s="6">
        <v>43983</v>
      </c>
      <c r="AT4" s="6">
        <v>44013</v>
      </c>
      <c r="AU4" s="6">
        <v>44044</v>
      </c>
      <c r="AV4" s="6">
        <v>44075</v>
      </c>
      <c r="AW4" s="6">
        <v>44105</v>
      </c>
      <c r="AX4" s="6">
        <v>44136</v>
      </c>
      <c r="AY4" s="6">
        <v>44166</v>
      </c>
      <c r="AZ4" s="6">
        <v>44197</v>
      </c>
      <c r="BA4" s="6">
        <v>44228</v>
      </c>
      <c r="BB4" s="6">
        <v>44256</v>
      </c>
      <c r="BC4" s="6">
        <v>44287</v>
      </c>
      <c r="BD4" s="6">
        <v>44317</v>
      </c>
      <c r="BE4" s="6">
        <v>44348</v>
      </c>
      <c r="BF4" s="6">
        <v>44378</v>
      </c>
      <c r="BG4" s="6">
        <v>44409</v>
      </c>
      <c r="BH4" s="6">
        <v>44440</v>
      </c>
      <c r="BI4" s="6">
        <v>44470</v>
      </c>
      <c r="BJ4" s="6">
        <v>44501</v>
      </c>
      <c r="BK4" s="6">
        <v>44531</v>
      </c>
      <c r="BL4" s="6">
        <v>44562</v>
      </c>
      <c r="BM4" s="6">
        <v>44593</v>
      </c>
      <c r="BN4" s="6">
        <v>44621</v>
      </c>
    </row>
    <row r="5" spans="1:66" s="10" customFormat="1" ht="39.6" customHeight="1" x14ac:dyDescent="0.25">
      <c r="A5" s="7" t="s">
        <v>2</v>
      </c>
      <c r="B5" s="8"/>
      <c r="C5" s="9">
        <v>21</v>
      </c>
      <c r="D5" s="9">
        <v>17</v>
      </c>
      <c r="E5" s="9">
        <v>20</v>
      </c>
      <c r="F5" s="9">
        <v>23</v>
      </c>
      <c r="G5" s="9">
        <v>15</v>
      </c>
      <c r="H5" s="9">
        <v>22</v>
      </c>
      <c r="I5" s="9">
        <v>22</v>
      </c>
      <c r="J5" s="9">
        <v>20</v>
      </c>
      <c r="K5" s="9">
        <v>21</v>
      </c>
      <c r="L5" s="9">
        <v>20</v>
      </c>
      <c r="M5" s="9">
        <v>21</v>
      </c>
      <c r="N5" s="9">
        <v>22</v>
      </c>
      <c r="O5" s="9">
        <v>15</v>
      </c>
      <c r="P5" s="9">
        <v>18</v>
      </c>
      <c r="Q5" s="9">
        <v>20</v>
      </c>
      <c r="R5" s="9">
        <v>17</v>
      </c>
      <c r="S5" s="9">
        <v>20</v>
      </c>
      <c r="T5" s="9">
        <v>20</v>
      </c>
      <c r="U5" s="9">
        <v>21</v>
      </c>
      <c r="V5" s="9">
        <v>21</v>
      </c>
      <c r="W5" s="9">
        <v>21</v>
      </c>
      <c r="X5" s="9">
        <v>20</v>
      </c>
      <c r="Y5" s="9">
        <v>22</v>
      </c>
      <c r="Z5" s="9">
        <v>22</v>
      </c>
      <c r="AA5" s="9">
        <v>15</v>
      </c>
      <c r="AB5" s="9">
        <v>19</v>
      </c>
      <c r="AC5" s="9">
        <v>20</v>
      </c>
      <c r="AD5" s="9">
        <v>17</v>
      </c>
      <c r="AE5" s="9">
        <v>19</v>
      </c>
      <c r="AF5" s="9">
        <v>21</v>
      </c>
      <c r="AG5" s="9">
        <v>20</v>
      </c>
      <c r="AH5" s="9">
        <v>22</v>
      </c>
      <c r="AI5" s="9">
        <v>20</v>
      </c>
      <c r="AJ5" s="9">
        <v>21</v>
      </c>
      <c r="AK5" s="9">
        <v>23</v>
      </c>
      <c r="AL5" s="9">
        <v>21</v>
      </c>
      <c r="AM5" s="9">
        <v>15</v>
      </c>
      <c r="AN5" s="9">
        <v>20</v>
      </c>
      <c r="AO5" s="9">
        <v>20</v>
      </c>
      <c r="AP5" s="9">
        <v>16</v>
      </c>
      <c r="AQ5" s="9">
        <v>17</v>
      </c>
      <c r="AR5" s="9">
        <v>21</v>
      </c>
      <c r="AS5" s="9">
        <v>22</v>
      </c>
      <c r="AT5" s="9">
        <v>23</v>
      </c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</row>
    <row r="6" spans="1:66" s="1" customFormat="1" ht="76.2" x14ac:dyDescent="0.25">
      <c r="A6" s="11" t="s">
        <v>3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s="10" customFormat="1" x14ac:dyDescent="0.25">
      <c r="A7" s="14" t="s">
        <v>4</v>
      </c>
      <c r="B7" s="199"/>
      <c r="C7" s="9">
        <v>16</v>
      </c>
      <c r="D7" s="9">
        <v>2</v>
      </c>
      <c r="E7" s="9">
        <v>0</v>
      </c>
      <c r="F7" s="9">
        <v>0</v>
      </c>
      <c r="G7" s="9">
        <v>5</v>
      </c>
      <c r="H7" s="9">
        <v>7</v>
      </c>
      <c r="I7" s="9">
        <v>5</v>
      </c>
      <c r="J7" s="9">
        <v>3</v>
      </c>
      <c r="K7" s="9">
        <v>4</v>
      </c>
      <c r="L7" s="9">
        <v>2</v>
      </c>
      <c r="M7" s="9">
        <v>4</v>
      </c>
      <c r="N7" s="9">
        <v>0</v>
      </c>
      <c r="O7" s="9">
        <v>1</v>
      </c>
      <c r="P7" s="9">
        <v>1</v>
      </c>
      <c r="Q7" s="9">
        <v>0</v>
      </c>
      <c r="R7" s="9">
        <v>0</v>
      </c>
      <c r="S7" s="9">
        <v>6</v>
      </c>
      <c r="T7" s="9">
        <v>1</v>
      </c>
      <c r="U7" s="9">
        <v>3</v>
      </c>
      <c r="V7" s="9">
        <v>0</v>
      </c>
      <c r="W7" s="9">
        <v>5</v>
      </c>
      <c r="X7" s="9">
        <v>1</v>
      </c>
      <c r="Y7" s="9">
        <v>6</v>
      </c>
      <c r="Z7" s="9">
        <v>10</v>
      </c>
      <c r="AA7" s="9">
        <v>8</v>
      </c>
      <c r="AB7" s="9">
        <v>5</v>
      </c>
      <c r="AC7" s="9">
        <v>7</v>
      </c>
      <c r="AD7" s="9">
        <v>3</v>
      </c>
      <c r="AE7" s="9">
        <v>8</v>
      </c>
      <c r="AF7" s="9">
        <v>5</v>
      </c>
      <c r="AG7" s="9">
        <v>15</v>
      </c>
      <c r="AH7" s="9">
        <v>8</v>
      </c>
      <c r="AI7" s="9">
        <v>6</v>
      </c>
      <c r="AJ7" s="9">
        <v>2</v>
      </c>
      <c r="AK7" s="9">
        <v>7</v>
      </c>
      <c r="AL7" s="9">
        <v>4</v>
      </c>
      <c r="AM7" s="9">
        <v>3</v>
      </c>
      <c r="AN7" s="9">
        <v>2</v>
      </c>
      <c r="AO7" s="9">
        <v>0</v>
      </c>
      <c r="AP7" s="9">
        <v>5</v>
      </c>
      <c r="AQ7" s="9">
        <v>5</v>
      </c>
      <c r="AR7" s="9">
        <v>2</v>
      </c>
      <c r="AS7" s="9">
        <v>5</v>
      </c>
      <c r="AT7" s="9">
        <v>10</v>
      </c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</row>
    <row r="8" spans="1:66" s="10" customFormat="1" x14ac:dyDescent="0.25">
      <c r="A8" s="14" t="s">
        <v>5</v>
      </c>
      <c r="B8" s="199"/>
      <c r="C8" s="9">
        <v>21</v>
      </c>
      <c r="D8" s="9">
        <v>2</v>
      </c>
      <c r="E8" s="9">
        <v>0</v>
      </c>
      <c r="F8" s="9">
        <v>0</v>
      </c>
      <c r="G8" s="9">
        <v>5</v>
      </c>
      <c r="H8" s="9">
        <v>7</v>
      </c>
      <c r="I8" s="9">
        <v>2</v>
      </c>
      <c r="J8" s="9">
        <v>3</v>
      </c>
      <c r="K8" s="9">
        <v>4</v>
      </c>
      <c r="L8" s="9">
        <v>2</v>
      </c>
      <c r="M8" s="9">
        <v>3</v>
      </c>
      <c r="N8" s="9">
        <v>1</v>
      </c>
      <c r="O8" s="9">
        <v>1</v>
      </c>
      <c r="P8" s="9">
        <v>1</v>
      </c>
      <c r="Q8" s="9">
        <v>0</v>
      </c>
      <c r="R8" s="9">
        <v>2</v>
      </c>
      <c r="S8" s="9">
        <v>3</v>
      </c>
      <c r="T8" s="9">
        <v>1</v>
      </c>
      <c r="U8" s="9">
        <v>3</v>
      </c>
      <c r="V8" s="9">
        <v>0</v>
      </c>
      <c r="W8" s="9">
        <v>5</v>
      </c>
      <c r="X8" s="9">
        <v>1</v>
      </c>
      <c r="Y8" s="9">
        <v>6</v>
      </c>
      <c r="Z8" s="9">
        <v>10</v>
      </c>
      <c r="AA8" s="9">
        <v>8</v>
      </c>
      <c r="AB8" s="9">
        <v>5</v>
      </c>
      <c r="AC8" s="9">
        <v>7</v>
      </c>
      <c r="AD8" s="9">
        <v>3</v>
      </c>
      <c r="AE8" s="9">
        <v>8</v>
      </c>
      <c r="AF8" s="9">
        <v>5</v>
      </c>
      <c r="AG8" s="9">
        <v>15</v>
      </c>
      <c r="AH8" s="9">
        <v>8</v>
      </c>
      <c r="AI8" s="9">
        <v>7</v>
      </c>
      <c r="AJ8" s="9">
        <v>2</v>
      </c>
      <c r="AK8" s="9">
        <v>7</v>
      </c>
      <c r="AL8" s="9">
        <v>3</v>
      </c>
      <c r="AM8" s="9">
        <v>2</v>
      </c>
      <c r="AN8" s="9">
        <v>1</v>
      </c>
      <c r="AO8" s="9">
        <v>1</v>
      </c>
      <c r="AP8" s="9">
        <v>5</v>
      </c>
      <c r="AQ8" s="9">
        <v>5</v>
      </c>
      <c r="AR8" s="9">
        <v>2</v>
      </c>
      <c r="AS8" s="9">
        <v>5</v>
      </c>
      <c r="AT8" s="9">
        <v>10</v>
      </c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</row>
    <row r="9" spans="1:66" s="10" customFormat="1" x14ac:dyDescent="0.25">
      <c r="A9" s="14" t="s">
        <v>6</v>
      </c>
      <c r="B9" s="199"/>
      <c r="C9" s="9">
        <v>21</v>
      </c>
      <c r="D9" s="9">
        <v>1</v>
      </c>
      <c r="E9" s="9">
        <v>2</v>
      </c>
      <c r="F9" s="9">
        <v>0</v>
      </c>
      <c r="G9" s="9">
        <v>5</v>
      </c>
      <c r="H9" s="9">
        <v>7</v>
      </c>
      <c r="I9" s="9">
        <v>2</v>
      </c>
      <c r="J9" s="9">
        <v>3</v>
      </c>
      <c r="K9" s="9">
        <v>4</v>
      </c>
      <c r="L9" s="9">
        <v>3</v>
      </c>
      <c r="M9" s="9">
        <v>4</v>
      </c>
      <c r="N9" s="9">
        <v>1</v>
      </c>
      <c r="O9" s="9">
        <v>1</v>
      </c>
      <c r="P9" s="9">
        <v>2</v>
      </c>
      <c r="Q9" s="9">
        <v>0</v>
      </c>
      <c r="R9" s="9">
        <v>0</v>
      </c>
      <c r="S9" s="9">
        <v>3</v>
      </c>
      <c r="T9" s="9">
        <v>4</v>
      </c>
      <c r="U9" s="9">
        <v>4</v>
      </c>
      <c r="V9" s="9">
        <v>0</v>
      </c>
      <c r="W9" s="9">
        <v>5</v>
      </c>
      <c r="X9" s="9">
        <v>1</v>
      </c>
      <c r="Y9" s="9">
        <v>8</v>
      </c>
      <c r="Z9" s="9">
        <v>10</v>
      </c>
      <c r="AA9" s="9">
        <v>8</v>
      </c>
      <c r="AB9" s="9">
        <v>6</v>
      </c>
      <c r="AC9" s="9">
        <v>7</v>
      </c>
      <c r="AD9" s="9">
        <v>3</v>
      </c>
      <c r="AE9" s="9">
        <v>8</v>
      </c>
      <c r="AF9" s="9">
        <v>8</v>
      </c>
      <c r="AG9" s="9">
        <v>15</v>
      </c>
      <c r="AH9" s="9">
        <v>8</v>
      </c>
      <c r="AI9" s="9">
        <v>5</v>
      </c>
      <c r="AJ9" s="9">
        <v>2</v>
      </c>
      <c r="AK9" s="9">
        <v>6</v>
      </c>
      <c r="AL9" s="9">
        <v>4</v>
      </c>
      <c r="AM9" s="9">
        <v>2</v>
      </c>
      <c r="AN9" s="9">
        <v>4</v>
      </c>
      <c r="AO9" s="9">
        <v>4</v>
      </c>
      <c r="AP9" s="9">
        <v>5</v>
      </c>
      <c r="AQ9" s="9">
        <v>6</v>
      </c>
      <c r="AR9" s="9">
        <v>3</v>
      </c>
      <c r="AS9" s="9">
        <v>5</v>
      </c>
      <c r="AT9" s="9">
        <v>10</v>
      </c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</row>
    <row r="10" spans="1:66" s="10" customFormat="1" x14ac:dyDescent="0.25">
      <c r="A10" s="14" t="s">
        <v>7</v>
      </c>
      <c r="B10" s="199"/>
      <c r="C10" s="9">
        <v>21</v>
      </c>
      <c r="D10" s="9">
        <v>1</v>
      </c>
      <c r="E10" s="9">
        <v>0</v>
      </c>
      <c r="F10" s="9">
        <v>2</v>
      </c>
      <c r="G10" s="9">
        <v>5</v>
      </c>
      <c r="H10" s="9">
        <v>3</v>
      </c>
      <c r="I10" s="9">
        <v>1</v>
      </c>
      <c r="J10" s="9">
        <v>1</v>
      </c>
      <c r="K10" s="9">
        <v>3</v>
      </c>
      <c r="L10" s="9">
        <v>3</v>
      </c>
      <c r="M10" s="9">
        <v>4</v>
      </c>
      <c r="N10" s="9">
        <v>1</v>
      </c>
      <c r="O10" s="9">
        <v>1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2</v>
      </c>
      <c r="X10" s="9">
        <v>0</v>
      </c>
      <c r="Y10" s="9">
        <v>10</v>
      </c>
      <c r="Z10" s="9">
        <v>10</v>
      </c>
      <c r="AA10" s="9">
        <v>8</v>
      </c>
      <c r="AB10" s="9">
        <v>3</v>
      </c>
      <c r="AC10" s="9">
        <v>4</v>
      </c>
      <c r="AD10" s="9">
        <v>1</v>
      </c>
      <c r="AE10" s="9">
        <v>5</v>
      </c>
      <c r="AF10" s="9">
        <v>4</v>
      </c>
      <c r="AG10" s="9">
        <v>3</v>
      </c>
      <c r="AH10" s="9">
        <v>3</v>
      </c>
      <c r="AI10" s="9">
        <v>2</v>
      </c>
      <c r="AJ10" s="9">
        <v>1</v>
      </c>
      <c r="AK10" s="9">
        <v>2</v>
      </c>
      <c r="AL10" s="9">
        <v>1</v>
      </c>
      <c r="AM10" s="9">
        <v>2</v>
      </c>
      <c r="AN10" s="9">
        <v>1</v>
      </c>
      <c r="AO10" s="9">
        <v>1</v>
      </c>
      <c r="AP10" s="9">
        <v>1</v>
      </c>
      <c r="AQ10" s="9">
        <v>1</v>
      </c>
      <c r="AR10" s="9">
        <v>1</v>
      </c>
      <c r="AS10" s="9">
        <v>1</v>
      </c>
      <c r="AT10" s="9">
        <v>1</v>
      </c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</row>
    <row r="11" spans="1:66" s="10" customFormat="1" ht="25.8" x14ac:dyDescent="0.25">
      <c r="A11" s="14" t="s">
        <v>8</v>
      </c>
      <c r="B11" s="15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>
        <v>0</v>
      </c>
      <c r="AT11" s="9">
        <v>0</v>
      </c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</row>
    <row r="12" spans="1:66" s="1" customFormat="1" ht="45.75" customHeight="1" x14ac:dyDescent="0.25">
      <c r="A12" s="16" t="s">
        <v>9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</row>
    <row r="13" spans="1:66" s="1" customFormat="1" x14ac:dyDescent="0.25">
      <c r="A13" s="17" t="s">
        <v>4</v>
      </c>
      <c r="B13" s="199"/>
      <c r="C13" s="18">
        <f>+C5-$C$7</f>
        <v>5</v>
      </c>
      <c r="D13" s="18">
        <f>+D5-$D$7</f>
        <v>15</v>
      </c>
      <c r="E13" s="18">
        <f>+E5-$E$7</f>
        <v>20</v>
      </c>
      <c r="F13" s="18">
        <f>+F5-$F$7</f>
        <v>23</v>
      </c>
      <c r="G13" s="18">
        <f>+G5-$G$7</f>
        <v>10</v>
      </c>
      <c r="H13" s="18">
        <f>+H5-$H$7</f>
        <v>15</v>
      </c>
      <c r="I13" s="18">
        <f>+I5-$I$7</f>
        <v>17</v>
      </c>
      <c r="J13" s="18">
        <f>+J5-$J$7</f>
        <v>17</v>
      </c>
      <c r="K13" s="18">
        <f>+K5-$K$7</f>
        <v>17</v>
      </c>
      <c r="L13" s="18">
        <f>+L5-$L$7</f>
        <v>18</v>
      </c>
      <c r="M13" s="18">
        <f>+M5-$M$7</f>
        <v>17</v>
      </c>
      <c r="N13" s="18">
        <f>+N5-$N$7</f>
        <v>22</v>
      </c>
      <c r="O13" s="18">
        <f>+O5-$O$7</f>
        <v>14</v>
      </c>
      <c r="P13" s="18">
        <f>+P5-$P$7</f>
        <v>17</v>
      </c>
      <c r="Q13" s="18">
        <f>+Q5-$Q$7</f>
        <v>20</v>
      </c>
      <c r="R13" s="18">
        <f>+R5-$R$7</f>
        <v>17</v>
      </c>
      <c r="S13" s="18">
        <f>+S5-$S$7</f>
        <v>14</v>
      </c>
      <c r="T13" s="18">
        <f>+T5-$T$7</f>
        <v>19</v>
      </c>
      <c r="U13" s="18">
        <f>+U5-$U$7</f>
        <v>18</v>
      </c>
      <c r="V13" s="18">
        <v>21</v>
      </c>
      <c r="W13" s="18">
        <f>+W5-$W$7</f>
        <v>16</v>
      </c>
      <c r="X13" s="18">
        <f>+X5-$X$7</f>
        <v>19</v>
      </c>
      <c r="Y13" s="18">
        <f>+Y5-$Y$7</f>
        <v>16</v>
      </c>
      <c r="Z13" s="18">
        <f>+Z5-$Z$7</f>
        <v>12</v>
      </c>
      <c r="AA13" s="18">
        <f>+AA5-$AA$7</f>
        <v>7</v>
      </c>
      <c r="AB13" s="18">
        <f t="shared" ref="AB13:BN13" si="0">+AB5-AB$7</f>
        <v>14</v>
      </c>
      <c r="AC13" s="18">
        <f t="shared" si="0"/>
        <v>13</v>
      </c>
      <c r="AD13" s="18">
        <f t="shared" si="0"/>
        <v>14</v>
      </c>
      <c r="AE13" s="18">
        <f t="shared" si="0"/>
        <v>11</v>
      </c>
      <c r="AF13" s="18">
        <f t="shared" si="0"/>
        <v>16</v>
      </c>
      <c r="AG13" s="18">
        <f t="shared" si="0"/>
        <v>5</v>
      </c>
      <c r="AH13" s="18">
        <f t="shared" si="0"/>
        <v>14</v>
      </c>
      <c r="AI13" s="18">
        <f t="shared" si="0"/>
        <v>14</v>
      </c>
      <c r="AJ13" s="18">
        <f t="shared" si="0"/>
        <v>19</v>
      </c>
      <c r="AK13" s="18">
        <f t="shared" si="0"/>
        <v>16</v>
      </c>
      <c r="AL13" s="18">
        <f t="shared" si="0"/>
        <v>17</v>
      </c>
      <c r="AM13" s="18">
        <f t="shared" si="0"/>
        <v>12</v>
      </c>
      <c r="AN13" s="18">
        <f t="shared" si="0"/>
        <v>18</v>
      </c>
      <c r="AO13" s="18">
        <f t="shared" si="0"/>
        <v>20</v>
      </c>
      <c r="AP13" s="18">
        <f t="shared" si="0"/>
        <v>11</v>
      </c>
      <c r="AQ13" s="18">
        <f t="shared" si="0"/>
        <v>12</v>
      </c>
      <c r="AR13" s="18">
        <f t="shared" si="0"/>
        <v>19</v>
      </c>
      <c r="AS13" s="18">
        <f t="shared" si="0"/>
        <v>17</v>
      </c>
      <c r="AT13" s="18">
        <f t="shared" si="0"/>
        <v>13</v>
      </c>
      <c r="AU13" s="18">
        <f t="shared" si="0"/>
        <v>0</v>
      </c>
      <c r="AV13" s="18">
        <f t="shared" si="0"/>
        <v>0</v>
      </c>
      <c r="AW13" s="18">
        <f t="shared" si="0"/>
        <v>0</v>
      </c>
      <c r="AX13" s="18">
        <f t="shared" si="0"/>
        <v>0</v>
      </c>
      <c r="AY13" s="18">
        <f t="shared" si="0"/>
        <v>0</v>
      </c>
      <c r="AZ13" s="18">
        <f t="shared" si="0"/>
        <v>0</v>
      </c>
      <c r="BA13" s="18">
        <f t="shared" si="0"/>
        <v>0</v>
      </c>
      <c r="BB13" s="18">
        <f t="shared" si="0"/>
        <v>0</v>
      </c>
      <c r="BC13" s="18">
        <f t="shared" si="0"/>
        <v>0</v>
      </c>
      <c r="BD13" s="18">
        <f t="shared" si="0"/>
        <v>0</v>
      </c>
      <c r="BE13" s="18">
        <f t="shared" si="0"/>
        <v>0</v>
      </c>
      <c r="BF13" s="18">
        <f t="shared" si="0"/>
        <v>0</v>
      </c>
      <c r="BG13" s="18">
        <f t="shared" si="0"/>
        <v>0</v>
      </c>
      <c r="BH13" s="18">
        <f t="shared" si="0"/>
        <v>0</v>
      </c>
      <c r="BI13" s="18">
        <f t="shared" si="0"/>
        <v>0</v>
      </c>
      <c r="BJ13" s="18">
        <f t="shared" si="0"/>
        <v>0</v>
      </c>
      <c r="BK13" s="18">
        <f t="shared" si="0"/>
        <v>0</v>
      </c>
      <c r="BL13" s="18">
        <f t="shared" si="0"/>
        <v>0</v>
      </c>
      <c r="BM13" s="18">
        <f t="shared" si="0"/>
        <v>0</v>
      </c>
      <c r="BN13" s="18">
        <f t="shared" si="0"/>
        <v>0</v>
      </c>
    </row>
    <row r="14" spans="1:66" s="1" customFormat="1" x14ac:dyDescent="0.25">
      <c r="A14" s="17" t="s">
        <v>5</v>
      </c>
      <c r="B14" s="199"/>
      <c r="C14" s="18">
        <f>+C5-$C$8</f>
        <v>0</v>
      </c>
      <c r="D14" s="18">
        <f>+D5-$D$8</f>
        <v>15</v>
      </c>
      <c r="E14" s="18">
        <f>+E5-$E$8</f>
        <v>20</v>
      </c>
      <c r="F14" s="18">
        <f>+F5-$F$8</f>
        <v>23</v>
      </c>
      <c r="G14" s="18">
        <f>+G5-$G$8</f>
        <v>10</v>
      </c>
      <c r="H14" s="18">
        <f>+H5-$H$8</f>
        <v>15</v>
      </c>
      <c r="I14" s="18">
        <f>+I5-$I$8</f>
        <v>20</v>
      </c>
      <c r="J14" s="18">
        <f>+J5-$J$8</f>
        <v>17</v>
      </c>
      <c r="K14" s="18">
        <f>+K5-$K$8</f>
        <v>17</v>
      </c>
      <c r="L14" s="18">
        <f>+L5-$L$8</f>
        <v>18</v>
      </c>
      <c r="M14" s="18">
        <f>+M5-$M$8</f>
        <v>18</v>
      </c>
      <c r="N14" s="18">
        <f>+N5-$N$8</f>
        <v>21</v>
      </c>
      <c r="O14" s="18">
        <f>+O5-$O$8</f>
        <v>14</v>
      </c>
      <c r="P14" s="18">
        <f>+P5-$P$8</f>
        <v>17</v>
      </c>
      <c r="Q14" s="18">
        <f>+Q5-$Q$8</f>
        <v>20</v>
      </c>
      <c r="R14" s="18">
        <f>+R5-$R$8</f>
        <v>15</v>
      </c>
      <c r="S14" s="18">
        <f>+S5-$S$8</f>
        <v>17</v>
      </c>
      <c r="T14" s="18">
        <f>+T5-$T$8</f>
        <v>19</v>
      </c>
      <c r="U14" s="18">
        <f>+U5-$U$8</f>
        <v>18</v>
      </c>
      <c r="V14" s="18">
        <v>21</v>
      </c>
      <c r="W14" s="18">
        <f>+W5-$W$8</f>
        <v>16</v>
      </c>
      <c r="X14" s="18">
        <f>+X5-$X$8</f>
        <v>19</v>
      </c>
      <c r="Y14" s="18">
        <f>+Y5-$Y$8</f>
        <v>16</v>
      </c>
      <c r="Z14" s="18">
        <f>+Z5-$Z$8</f>
        <v>12</v>
      </c>
      <c r="AA14" s="18">
        <f>+AA5-$AA$8</f>
        <v>7</v>
      </c>
      <c r="AB14" s="18">
        <f t="shared" ref="AB14:BN14" si="1">+AB5-AB$8</f>
        <v>14</v>
      </c>
      <c r="AC14" s="18">
        <f t="shared" si="1"/>
        <v>13</v>
      </c>
      <c r="AD14" s="18">
        <f t="shared" si="1"/>
        <v>14</v>
      </c>
      <c r="AE14" s="18">
        <f t="shared" si="1"/>
        <v>11</v>
      </c>
      <c r="AF14" s="18">
        <f t="shared" si="1"/>
        <v>16</v>
      </c>
      <c r="AG14" s="18">
        <f t="shared" si="1"/>
        <v>5</v>
      </c>
      <c r="AH14" s="18">
        <f t="shared" si="1"/>
        <v>14</v>
      </c>
      <c r="AI14" s="18">
        <f t="shared" si="1"/>
        <v>13</v>
      </c>
      <c r="AJ14" s="18">
        <f t="shared" si="1"/>
        <v>19</v>
      </c>
      <c r="AK14" s="18">
        <f t="shared" si="1"/>
        <v>16</v>
      </c>
      <c r="AL14" s="18">
        <f t="shared" si="1"/>
        <v>18</v>
      </c>
      <c r="AM14" s="18">
        <f t="shared" si="1"/>
        <v>13</v>
      </c>
      <c r="AN14" s="18">
        <f t="shared" si="1"/>
        <v>19</v>
      </c>
      <c r="AO14" s="18">
        <f t="shared" si="1"/>
        <v>19</v>
      </c>
      <c r="AP14" s="18">
        <f t="shared" si="1"/>
        <v>11</v>
      </c>
      <c r="AQ14" s="18">
        <f t="shared" si="1"/>
        <v>12</v>
      </c>
      <c r="AR14" s="18">
        <f t="shared" si="1"/>
        <v>19</v>
      </c>
      <c r="AS14" s="18">
        <f t="shared" si="1"/>
        <v>17</v>
      </c>
      <c r="AT14" s="18">
        <f t="shared" si="1"/>
        <v>13</v>
      </c>
      <c r="AU14" s="18">
        <f t="shared" si="1"/>
        <v>0</v>
      </c>
      <c r="AV14" s="18">
        <f t="shared" si="1"/>
        <v>0</v>
      </c>
      <c r="AW14" s="18">
        <f t="shared" si="1"/>
        <v>0</v>
      </c>
      <c r="AX14" s="18">
        <f t="shared" si="1"/>
        <v>0</v>
      </c>
      <c r="AY14" s="18">
        <f t="shared" si="1"/>
        <v>0</v>
      </c>
      <c r="AZ14" s="18">
        <f t="shared" si="1"/>
        <v>0</v>
      </c>
      <c r="BA14" s="18">
        <f t="shared" si="1"/>
        <v>0</v>
      </c>
      <c r="BB14" s="18">
        <f t="shared" si="1"/>
        <v>0</v>
      </c>
      <c r="BC14" s="18">
        <f t="shared" si="1"/>
        <v>0</v>
      </c>
      <c r="BD14" s="18">
        <f t="shared" si="1"/>
        <v>0</v>
      </c>
      <c r="BE14" s="18">
        <f t="shared" si="1"/>
        <v>0</v>
      </c>
      <c r="BF14" s="18">
        <f t="shared" si="1"/>
        <v>0</v>
      </c>
      <c r="BG14" s="18">
        <f t="shared" si="1"/>
        <v>0</v>
      </c>
      <c r="BH14" s="18">
        <f t="shared" si="1"/>
        <v>0</v>
      </c>
      <c r="BI14" s="18">
        <f t="shared" si="1"/>
        <v>0</v>
      </c>
      <c r="BJ14" s="18">
        <f t="shared" si="1"/>
        <v>0</v>
      </c>
      <c r="BK14" s="18">
        <f t="shared" si="1"/>
        <v>0</v>
      </c>
      <c r="BL14" s="18">
        <f t="shared" si="1"/>
        <v>0</v>
      </c>
      <c r="BM14" s="18">
        <f t="shared" si="1"/>
        <v>0</v>
      </c>
      <c r="BN14" s="18">
        <f t="shared" si="1"/>
        <v>0</v>
      </c>
    </row>
    <row r="15" spans="1:66" s="1" customFormat="1" x14ac:dyDescent="0.25">
      <c r="A15" s="17" t="s">
        <v>6</v>
      </c>
      <c r="B15" s="199"/>
      <c r="C15" s="18">
        <f>+C5-$C$9</f>
        <v>0</v>
      </c>
      <c r="D15" s="18">
        <f>+D5-$D$9</f>
        <v>16</v>
      </c>
      <c r="E15" s="18">
        <f>+E5-$E$9</f>
        <v>18</v>
      </c>
      <c r="F15" s="18">
        <f>+F5-$F$9</f>
        <v>23</v>
      </c>
      <c r="G15" s="18">
        <f>+G5-$G$9</f>
        <v>10</v>
      </c>
      <c r="H15" s="18">
        <f>+H5-$H$9</f>
        <v>15</v>
      </c>
      <c r="I15" s="18">
        <f>+I5-$I$9</f>
        <v>20</v>
      </c>
      <c r="J15" s="18">
        <f>+J5-$J$9</f>
        <v>17</v>
      </c>
      <c r="K15" s="18">
        <f>+K5-$K$9</f>
        <v>17</v>
      </c>
      <c r="L15" s="18">
        <f>+L5-$L$9</f>
        <v>17</v>
      </c>
      <c r="M15" s="18">
        <f>+M5-$M$9</f>
        <v>17</v>
      </c>
      <c r="N15" s="18">
        <f>+N5-$N$9</f>
        <v>21</v>
      </c>
      <c r="O15" s="18">
        <f>+O5-$O$9</f>
        <v>14</v>
      </c>
      <c r="P15" s="18">
        <f>+P5-$P$9</f>
        <v>16</v>
      </c>
      <c r="Q15" s="18">
        <f>+Q5-$Q$9</f>
        <v>20</v>
      </c>
      <c r="R15" s="18">
        <f>+R5-$R$9</f>
        <v>17</v>
      </c>
      <c r="S15" s="18">
        <f>+S5-$S$9</f>
        <v>17</v>
      </c>
      <c r="T15" s="18">
        <f>+T5-$T$9</f>
        <v>16</v>
      </c>
      <c r="U15" s="18">
        <f>+U5-$U$9</f>
        <v>17</v>
      </c>
      <c r="V15" s="18">
        <v>21</v>
      </c>
      <c r="W15" s="18">
        <f>+W5-$W$9</f>
        <v>16</v>
      </c>
      <c r="X15" s="18">
        <f>+X5-$X$9</f>
        <v>19</v>
      </c>
      <c r="Y15" s="18">
        <f>+Y5-$Y$9</f>
        <v>14</v>
      </c>
      <c r="Z15" s="18">
        <f>+Z5-$Z$9</f>
        <v>12</v>
      </c>
      <c r="AA15" s="18">
        <f>+AA5-$AA$9</f>
        <v>7</v>
      </c>
      <c r="AB15" s="18">
        <f t="shared" ref="AB15:BN15" si="2">+AB5-AB$9</f>
        <v>13</v>
      </c>
      <c r="AC15" s="18">
        <f t="shared" si="2"/>
        <v>13</v>
      </c>
      <c r="AD15" s="18">
        <f t="shared" si="2"/>
        <v>14</v>
      </c>
      <c r="AE15" s="18">
        <f t="shared" si="2"/>
        <v>11</v>
      </c>
      <c r="AF15" s="18">
        <f t="shared" si="2"/>
        <v>13</v>
      </c>
      <c r="AG15" s="18">
        <f t="shared" si="2"/>
        <v>5</v>
      </c>
      <c r="AH15" s="18">
        <f t="shared" si="2"/>
        <v>14</v>
      </c>
      <c r="AI15" s="18">
        <f t="shared" si="2"/>
        <v>15</v>
      </c>
      <c r="AJ15" s="18">
        <f t="shared" si="2"/>
        <v>19</v>
      </c>
      <c r="AK15" s="18">
        <f t="shared" si="2"/>
        <v>17</v>
      </c>
      <c r="AL15" s="18">
        <f t="shared" si="2"/>
        <v>17</v>
      </c>
      <c r="AM15" s="18">
        <f t="shared" si="2"/>
        <v>13</v>
      </c>
      <c r="AN15" s="18">
        <f t="shared" si="2"/>
        <v>16</v>
      </c>
      <c r="AO15" s="18">
        <f t="shared" si="2"/>
        <v>16</v>
      </c>
      <c r="AP15" s="18">
        <f t="shared" si="2"/>
        <v>11</v>
      </c>
      <c r="AQ15" s="18">
        <f t="shared" si="2"/>
        <v>11</v>
      </c>
      <c r="AR15" s="18">
        <f t="shared" si="2"/>
        <v>18</v>
      </c>
      <c r="AS15" s="18">
        <f t="shared" si="2"/>
        <v>17</v>
      </c>
      <c r="AT15" s="18">
        <f t="shared" si="2"/>
        <v>13</v>
      </c>
      <c r="AU15" s="18">
        <f t="shared" si="2"/>
        <v>0</v>
      </c>
      <c r="AV15" s="18">
        <f t="shared" si="2"/>
        <v>0</v>
      </c>
      <c r="AW15" s="18">
        <f t="shared" si="2"/>
        <v>0</v>
      </c>
      <c r="AX15" s="18">
        <f t="shared" si="2"/>
        <v>0</v>
      </c>
      <c r="AY15" s="18">
        <f t="shared" si="2"/>
        <v>0</v>
      </c>
      <c r="AZ15" s="18">
        <f t="shared" si="2"/>
        <v>0</v>
      </c>
      <c r="BA15" s="18">
        <f t="shared" si="2"/>
        <v>0</v>
      </c>
      <c r="BB15" s="18">
        <f t="shared" si="2"/>
        <v>0</v>
      </c>
      <c r="BC15" s="18">
        <f t="shared" si="2"/>
        <v>0</v>
      </c>
      <c r="BD15" s="18">
        <f t="shared" si="2"/>
        <v>0</v>
      </c>
      <c r="BE15" s="18">
        <f t="shared" si="2"/>
        <v>0</v>
      </c>
      <c r="BF15" s="18">
        <f t="shared" si="2"/>
        <v>0</v>
      </c>
      <c r="BG15" s="18">
        <f t="shared" si="2"/>
        <v>0</v>
      </c>
      <c r="BH15" s="18">
        <f t="shared" si="2"/>
        <v>0</v>
      </c>
      <c r="BI15" s="18">
        <f t="shared" si="2"/>
        <v>0</v>
      </c>
      <c r="BJ15" s="18">
        <f t="shared" si="2"/>
        <v>0</v>
      </c>
      <c r="BK15" s="18">
        <f t="shared" si="2"/>
        <v>0</v>
      </c>
      <c r="BL15" s="18">
        <f t="shared" si="2"/>
        <v>0</v>
      </c>
      <c r="BM15" s="18">
        <f t="shared" si="2"/>
        <v>0</v>
      </c>
      <c r="BN15" s="18">
        <f t="shared" si="2"/>
        <v>0</v>
      </c>
    </row>
    <row r="16" spans="1:66" s="1" customFormat="1" x14ac:dyDescent="0.25">
      <c r="A16" s="17" t="s">
        <v>7</v>
      </c>
      <c r="B16" s="199"/>
      <c r="C16" s="18">
        <f>+C5-$C$10</f>
        <v>0</v>
      </c>
      <c r="D16" s="18">
        <f>+D5-$D$10</f>
        <v>16</v>
      </c>
      <c r="E16" s="18">
        <f>+E5-$E$10</f>
        <v>20</v>
      </c>
      <c r="F16" s="18">
        <f>+F5-$F$10</f>
        <v>21</v>
      </c>
      <c r="G16" s="18">
        <f>+G5-$G$10</f>
        <v>10</v>
      </c>
      <c r="H16" s="18">
        <f>+H5-$H$10</f>
        <v>19</v>
      </c>
      <c r="I16" s="18">
        <f>+I5-$I$10</f>
        <v>21</v>
      </c>
      <c r="J16" s="18">
        <f>+J5-$J$10</f>
        <v>19</v>
      </c>
      <c r="K16" s="18">
        <f>+K5-$K$10</f>
        <v>18</v>
      </c>
      <c r="L16" s="18">
        <f>+L5-$L$10</f>
        <v>17</v>
      </c>
      <c r="M16" s="18">
        <f>+M5-$M$10</f>
        <v>17</v>
      </c>
      <c r="N16" s="18">
        <f>+N5-$N$10</f>
        <v>21</v>
      </c>
      <c r="O16" s="18">
        <f>+O5-$O$10</f>
        <v>14</v>
      </c>
      <c r="P16" s="18">
        <f>+P5-$P$10</f>
        <v>18</v>
      </c>
      <c r="Q16" s="18">
        <f>+Q5-$Q$10</f>
        <v>20</v>
      </c>
      <c r="R16" s="18">
        <f>+R5-$R$10</f>
        <v>17</v>
      </c>
      <c r="S16" s="18">
        <f>+S5-$S$10</f>
        <v>20</v>
      </c>
      <c r="T16" s="18">
        <f>+T5-$T$10</f>
        <v>20</v>
      </c>
      <c r="U16" s="18">
        <f>+U5-$U$10</f>
        <v>21</v>
      </c>
      <c r="V16" s="18">
        <v>21</v>
      </c>
      <c r="W16" s="18">
        <f>+W5-$W$10</f>
        <v>19</v>
      </c>
      <c r="X16" s="18">
        <f>+X5-$X$10</f>
        <v>20</v>
      </c>
      <c r="Y16" s="18">
        <f>+Y5-$Y$10</f>
        <v>12</v>
      </c>
      <c r="Z16" s="18">
        <f>+Z5-$Z$10</f>
        <v>12</v>
      </c>
      <c r="AA16" s="18">
        <f>+AA5-$AA$10</f>
        <v>7</v>
      </c>
      <c r="AB16" s="18">
        <f t="shared" ref="AB16:BN16" si="3">+AB5-AB$10</f>
        <v>16</v>
      </c>
      <c r="AC16" s="18">
        <f t="shared" si="3"/>
        <v>16</v>
      </c>
      <c r="AD16" s="18">
        <f t="shared" si="3"/>
        <v>16</v>
      </c>
      <c r="AE16" s="18">
        <f t="shared" si="3"/>
        <v>14</v>
      </c>
      <c r="AF16" s="18">
        <f t="shared" si="3"/>
        <v>17</v>
      </c>
      <c r="AG16" s="18">
        <f t="shared" si="3"/>
        <v>17</v>
      </c>
      <c r="AH16" s="18">
        <f t="shared" si="3"/>
        <v>19</v>
      </c>
      <c r="AI16" s="18">
        <f t="shared" si="3"/>
        <v>18</v>
      </c>
      <c r="AJ16" s="18">
        <f t="shared" si="3"/>
        <v>20</v>
      </c>
      <c r="AK16" s="18">
        <f t="shared" si="3"/>
        <v>21</v>
      </c>
      <c r="AL16" s="18">
        <f t="shared" si="3"/>
        <v>20</v>
      </c>
      <c r="AM16" s="18">
        <f t="shared" si="3"/>
        <v>13</v>
      </c>
      <c r="AN16" s="18">
        <f t="shared" si="3"/>
        <v>19</v>
      </c>
      <c r="AO16" s="18">
        <f t="shared" si="3"/>
        <v>19</v>
      </c>
      <c r="AP16" s="18">
        <f t="shared" si="3"/>
        <v>15</v>
      </c>
      <c r="AQ16" s="18">
        <f t="shared" si="3"/>
        <v>16</v>
      </c>
      <c r="AR16" s="18">
        <f t="shared" si="3"/>
        <v>20</v>
      </c>
      <c r="AS16" s="18">
        <f t="shared" si="3"/>
        <v>21</v>
      </c>
      <c r="AT16" s="18">
        <f t="shared" si="3"/>
        <v>22</v>
      </c>
      <c r="AU16" s="18">
        <f t="shared" si="3"/>
        <v>0</v>
      </c>
      <c r="AV16" s="18">
        <f t="shared" si="3"/>
        <v>0</v>
      </c>
      <c r="AW16" s="18">
        <f t="shared" si="3"/>
        <v>0</v>
      </c>
      <c r="AX16" s="18">
        <f t="shared" si="3"/>
        <v>0</v>
      </c>
      <c r="AY16" s="18">
        <f t="shared" si="3"/>
        <v>0</v>
      </c>
      <c r="AZ16" s="18">
        <f t="shared" si="3"/>
        <v>0</v>
      </c>
      <c r="BA16" s="18">
        <f t="shared" si="3"/>
        <v>0</v>
      </c>
      <c r="BB16" s="18">
        <f t="shared" si="3"/>
        <v>0</v>
      </c>
      <c r="BC16" s="18">
        <f t="shared" si="3"/>
        <v>0</v>
      </c>
      <c r="BD16" s="18">
        <f t="shared" si="3"/>
        <v>0</v>
      </c>
      <c r="BE16" s="18">
        <f t="shared" si="3"/>
        <v>0</v>
      </c>
      <c r="BF16" s="18">
        <f t="shared" si="3"/>
        <v>0</v>
      </c>
      <c r="BG16" s="18">
        <f t="shared" si="3"/>
        <v>0</v>
      </c>
      <c r="BH16" s="18">
        <f t="shared" si="3"/>
        <v>0</v>
      </c>
      <c r="BI16" s="18">
        <f t="shared" si="3"/>
        <v>0</v>
      </c>
      <c r="BJ16" s="18">
        <f t="shared" si="3"/>
        <v>0</v>
      </c>
      <c r="BK16" s="18">
        <f t="shared" si="3"/>
        <v>0</v>
      </c>
      <c r="BL16" s="18">
        <f t="shared" si="3"/>
        <v>0</v>
      </c>
      <c r="BM16" s="18">
        <f t="shared" si="3"/>
        <v>0</v>
      </c>
      <c r="BN16" s="18">
        <f t="shared" si="3"/>
        <v>0</v>
      </c>
    </row>
    <row r="17" spans="1:66" s="1" customFormat="1" ht="25.8" x14ac:dyDescent="0.25">
      <c r="A17" s="14" t="s">
        <v>8</v>
      </c>
      <c r="B17" s="15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</row>
    <row r="18" spans="1:66" s="1" customFormat="1" ht="45.75" customHeight="1" x14ac:dyDescent="0.25">
      <c r="A18" s="16" t="s">
        <v>9</v>
      </c>
      <c r="B18" s="19" t="s">
        <v>10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</row>
    <row r="19" spans="1:66" s="1" customFormat="1" x14ac:dyDescent="0.25">
      <c r="A19" s="17" t="s">
        <v>4</v>
      </c>
      <c r="B19" s="20">
        <v>15</v>
      </c>
      <c r="C19" s="18">
        <f t="shared" ref="C19:AH19" si="4">C13*$B$19</f>
        <v>75</v>
      </c>
      <c r="D19" s="18">
        <f t="shared" si="4"/>
        <v>225</v>
      </c>
      <c r="E19" s="18">
        <f t="shared" si="4"/>
        <v>300</v>
      </c>
      <c r="F19" s="18">
        <f t="shared" si="4"/>
        <v>345</v>
      </c>
      <c r="G19" s="18">
        <f t="shared" si="4"/>
        <v>150</v>
      </c>
      <c r="H19" s="18">
        <f t="shared" si="4"/>
        <v>225</v>
      </c>
      <c r="I19" s="18">
        <f t="shared" si="4"/>
        <v>255</v>
      </c>
      <c r="J19" s="18">
        <f t="shared" si="4"/>
        <v>255</v>
      </c>
      <c r="K19" s="18">
        <f t="shared" si="4"/>
        <v>255</v>
      </c>
      <c r="L19" s="18">
        <f t="shared" si="4"/>
        <v>270</v>
      </c>
      <c r="M19" s="18">
        <f t="shared" si="4"/>
        <v>255</v>
      </c>
      <c r="N19" s="18">
        <f t="shared" si="4"/>
        <v>330</v>
      </c>
      <c r="O19" s="18">
        <f t="shared" si="4"/>
        <v>210</v>
      </c>
      <c r="P19" s="18">
        <f t="shared" si="4"/>
        <v>255</v>
      </c>
      <c r="Q19" s="18">
        <f t="shared" si="4"/>
        <v>300</v>
      </c>
      <c r="R19" s="18">
        <f t="shared" si="4"/>
        <v>255</v>
      </c>
      <c r="S19" s="18">
        <f t="shared" si="4"/>
        <v>210</v>
      </c>
      <c r="T19" s="18">
        <f t="shared" si="4"/>
        <v>285</v>
      </c>
      <c r="U19" s="18">
        <f t="shared" si="4"/>
        <v>270</v>
      </c>
      <c r="V19" s="18">
        <f t="shared" si="4"/>
        <v>315</v>
      </c>
      <c r="W19" s="18">
        <f t="shared" si="4"/>
        <v>240</v>
      </c>
      <c r="X19" s="18">
        <f t="shared" si="4"/>
        <v>285</v>
      </c>
      <c r="Y19" s="18">
        <f t="shared" si="4"/>
        <v>240</v>
      </c>
      <c r="Z19" s="18">
        <f t="shared" si="4"/>
        <v>180</v>
      </c>
      <c r="AA19" s="18">
        <f t="shared" si="4"/>
        <v>105</v>
      </c>
      <c r="AB19" s="18">
        <f t="shared" si="4"/>
        <v>210</v>
      </c>
      <c r="AC19" s="18">
        <f t="shared" si="4"/>
        <v>195</v>
      </c>
      <c r="AD19" s="18">
        <f t="shared" si="4"/>
        <v>210</v>
      </c>
      <c r="AE19" s="18">
        <f t="shared" si="4"/>
        <v>165</v>
      </c>
      <c r="AF19" s="18">
        <f t="shared" si="4"/>
        <v>240</v>
      </c>
      <c r="AG19" s="18">
        <f t="shared" si="4"/>
        <v>75</v>
      </c>
      <c r="AH19" s="18">
        <f t="shared" si="4"/>
        <v>210</v>
      </c>
      <c r="AI19" s="18">
        <f t="shared" ref="AI19:BN19" si="5">AI13*$B$19</f>
        <v>210</v>
      </c>
      <c r="AJ19" s="18">
        <f t="shared" si="5"/>
        <v>285</v>
      </c>
      <c r="AK19" s="18">
        <f t="shared" si="5"/>
        <v>240</v>
      </c>
      <c r="AL19" s="18">
        <f t="shared" si="5"/>
        <v>255</v>
      </c>
      <c r="AM19" s="18">
        <f t="shared" si="5"/>
        <v>180</v>
      </c>
      <c r="AN19" s="18">
        <f t="shared" si="5"/>
        <v>270</v>
      </c>
      <c r="AO19" s="18">
        <f t="shared" si="5"/>
        <v>300</v>
      </c>
      <c r="AP19" s="18">
        <f t="shared" si="5"/>
        <v>165</v>
      </c>
      <c r="AQ19" s="18">
        <f t="shared" si="5"/>
        <v>180</v>
      </c>
      <c r="AR19" s="18">
        <f t="shared" si="5"/>
        <v>285</v>
      </c>
      <c r="AS19" s="18">
        <f t="shared" si="5"/>
        <v>255</v>
      </c>
      <c r="AT19" s="18">
        <f t="shared" si="5"/>
        <v>195</v>
      </c>
      <c r="AU19" s="18">
        <f t="shared" si="5"/>
        <v>0</v>
      </c>
      <c r="AV19" s="18">
        <f t="shared" si="5"/>
        <v>0</v>
      </c>
      <c r="AW19" s="18">
        <f t="shared" si="5"/>
        <v>0</v>
      </c>
      <c r="AX19" s="18">
        <f t="shared" si="5"/>
        <v>0</v>
      </c>
      <c r="AY19" s="18">
        <f t="shared" si="5"/>
        <v>0</v>
      </c>
      <c r="AZ19" s="18">
        <f t="shared" si="5"/>
        <v>0</v>
      </c>
      <c r="BA19" s="18">
        <f t="shared" si="5"/>
        <v>0</v>
      </c>
      <c r="BB19" s="18">
        <f t="shared" si="5"/>
        <v>0</v>
      </c>
      <c r="BC19" s="18">
        <f t="shared" si="5"/>
        <v>0</v>
      </c>
      <c r="BD19" s="18">
        <f t="shared" si="5"/>
        <v>0</v>
      </c>
      <c r="BE19" s="18">
        <f t="shared" si="5"/>
        <v>0</v>
      </c>
      <c r="BF19" s="18">
        <f t="shared" si="5"/>
        <v>0</v>
      </c>
      <c r="BG19" s="18">
        <f t="shared" si="5"/>
        <v>0</v>
      </c>
      <c r="BH19" s="18">
        <f t="shared" si="5"/>
        <v>0</v>
      </c>
      <c r="BI19" s="18">
        <f t="shared" si="5"/>
        <v>0</v>
      </c>
      <c r="BJ19" s="18">
        <f t="shared" si="5"/>
        <v>0</v>
      </c>
      <c r="BK19" s="18">
        <f t="shared" si="5"/>
        <v>0</v>
      </c>
      <c r="BL19" s="18">
        <f t="shared" si="5"/>
        <v>0</v>
      </c>
      <c r="BM19" s="18">
        <f t="shared" si="5"/>
        <v>0</v>
      </c>
      <c r="BN19" s="18">
        <f t="shared" si="5"/>
        <v>0</v>
      </c>
    </row>
    <row r="20" spans="1:66" s="1" customFormat="1" x14ac:dyDescent="0.25">
      <c r="A20" s="17" t="s">
        <v>5</v>
      </c>
      <c r="B20" s="20">
        <v>15</v>
      </c>
      <c r="C20" s="18">
        <f t="shared" ref="C20:AH20" si="6">C14*$B$20</f>
        <v>0</v>
      </c>
      <c r="D20" s="18">
        <f t="shared" si="6"/>
        <v>225</v>
      </c>
      <c r="E20" s="18">
        <f t="shared" si="6"/>
        <v>300</v>
      </c>
      <c r="F20" s="18">
        <f t="shared" si="6"/>
        <v>345</v>
      </c>
      <c r="G20" s="18">
        <f t="shared" si="6"/>
        <v>150</v>
      </c>
      <c r="H20" s="18">
        <f t="shared" si="6"/>
        <v>225</v>
      </c>
      <c r="I20" s="18">
        <f t="shared" si="6"/>
        <v>300</v>
      </c>
      <c r="J20" s="18">
        <f t="shared" si="6"/>
        <v>255</v>
      </c>
      <c r="K20" s="18">
        <f t="shared" si="6"/>
        <v>255</v>
      </c>
      <c r="L20" s="18">
        <f t="shared" si="6"/>
        <v>270</v>
      </c>
      <c r="M20" s="18">
        <f t="shared" si="6"/>
        <v>270</v>
      </c>
      <c r="N20" s="18">
        <f t="shared" si="6"/>
        <v>315</v>
      </c>
      <c r="O20" s="18">
        <f t="shared" si="6"/>
        <v>210</v>
      </c>
      <c r="P20" s="18">
        <f t="shared" si="6"/>
        <v>255</v>
      </c>
      <c r="Q20" s="18">
        <f t="shared" si="6"/>
        <v>300</v>
      </c>
      <c r="R20" s="18">
        <f t="shared" si="6"/>
        <v>225</v>
      </c>
      <c r="S20" s="18">
        <f t="shared" si="6"/>
        <v>255</v>
      </c>
      <c r="T20" s="18">
        <f t="shared" si="6"/>
        <v>285</v>
      </c>
      <c r="U20" s="18">
        <f t="shared" si="6"/>
        <v>270</v>
      </c>
      <c r="V20" s="18">
        <f t="shared" si="6"/>
        <v>315</v>
      </c>
      <c r="W20" s="18">
        <f t="shared" si="6"/>
        <v>240</v>
      </c>
      <c r="X20" s="18">
        <f t="shared" si="6"/>
        <v>285</v>
      </c>
      <c r="Y20" s="18">
        <f t="shared" si="6"/>
        <v>240</v>
      </c>
      <c r="Z20" s="18">
        <f t="shared" si="6"/>
        <v>180</v>
      </c>
      <c r="AA20" s="18">
        <f t="shared" si="6"/>
        <v>105</v>
      </c>
      <c r="AB20" s="18">
        <f t="shared" si="6"/>
        <v>210</v>
      </c>
      <c r="AC20" s="18">
        <f t="shared" si="6"/>
        <v>195</v>
      </c>
      <c r="AD20" s="18">
        <f t="shared" si="6"/>
        <v>210</v>
      </c>
      <c r="AE20" s="18">
        <f t="shared" si="6"/>
        <v>165</v>
      </c>
      <c r="AF20" s="18">
        <f t="shared" si="6"/>
        <v>240</v>
      </c>
      <c r="AG20" s="18">
        <f t="shared" si="6"/>
        <v>75</v>
      </c>
      <c r="AH20" s="18">
        <f t="shared" si="6"/>
        <v>210</v>
      </c>
      <c r="AI20" s="18">
        <f t="shared" ref="AI20:BN20" si="7">AI14*$B$20</f>
        <v>195</v>
      </c>
      <c r="AJ20" s="18">
        <f t="shared" si="7"/>
        <v>285</v>
      </c>
      <c r="AK20" s="18">
        <f t="shared" si="7"/>
        <v>240</v>
      </c>
      <c r="AL20" s="18">
        <f t="shared" si="7"/>
        <v>270</v>
      </c>
      <c r="AM20" s="18">
        <f t="shared" si="7"/>
        <v>195</v>
      </c>
      <c r="AN20" s="18">
        <f t="shared" si="7"/>
        <v>285</v>
      </c>
      <c r="AO20" s="18">
        <f t="shared" si="7"/>
        <v>285</v>
      </c>
      <c r="AP20" s="18">
        <f t="shared" si="7"/>
        <v>165</v>
      </c>
      <c r="AQ20" s="18">
        <f t="shared" si="7"/>
        <v>180</v>
      </c>
      <c r="AR20" s="18">
        <f t="shared" si="7"/>
        <v>285</v>
      </c>
      <c r="AS20" s="18">
        <f t="shared" si="7"/>
        <v>255</v>
      </c>
      <c r="AT20" s="18">
        <f t="shared" si="7"/>
        <v>195</v>
      </c>
      <c r="AU20" s="18">
        <f t="shared" si="7"/>
        <v>0</v>
      </c>
      <c r="AV20" s="18">
        <f t="shared" si="7"/>
        <v>0</v>
      </c>
      <c r="AW20" s="18">
        <f t="shared" si="7"/>
        <v>0</v>
      </c>
      <c r="AX20" s="18">
        <f t="shared" si="7"/>
        <v>0</v>
      </c>
      <c r="AY20" s="18">
        <f t="shared" si="7"/>
        <v>0</v>
      </c>
      <c r="AZ20" s="18">
        <f t="shared" si="7"/>
        <v>0</v>
      </c>
      <c r="BA20" s="18">
        <f t="shared" si="7"/>
        <v>0</v>
      </c>
      <c r="BB20" s="18">
        <f t="shared" si="7"/>
        <v>0</v>
      </c>
      <c r="BC20" s="18">
        <f t="shared" si="7"/>
        <v>0</v>
      </c>
      <c r="BD20" s="18">
        <f t="shared" si="7"/>
        <v>0</v>
      </c>
      <c r="BE20" s="18">
        <f t="shared" si="7"/>
        <v>0</v>
      </c>
      <c r="BF20" s="18">
        <f t="shared" si="7"/>
        <v>0</v>
      </c>
      <c r="BG20" s="18">
        <f t="shared" si="7"/>
        <v>0</v>
      </c>
      <c r="BH20" s="18">
        <f t="shared" si="7"/>
        <v>0</v>
      </c>
      <c r="BI20" s="18">
        <f t="shared" si="7"/>
        <v>0</v>
      </c>
      <c r="BJ20" s="18">
        <f t="shared" si="7"/>
        <v>0</v>
      </c>
      <c r="BK20" s="18">
        <f t="shared" si="7"/>
        <v>0</v>
      </c>
      <c r="BL20" s="18">
        <f t="shared" si="7"/>
        <v>0</v>
      </c>
      <c r="BM20" s="18">
        <f t="shared" si="7"/>
        <v>0</v>
      </c>
      <c r="BN20" s="18">
        <f t="shared" si="7"/>
        <v>0</v>
      </c>
    </row>
    <row r="21" spans="1:66" s="1" customFormat="1" x14ac:dyDescent="0.25">
      <c r="A21" s="17" t="s">
        <v>6</v>
      </c>
      <c r="B21" s="20">
        <v>7</v>
      </c>
      <c r="C21" s="18">
        <f t="shared" ref="C21:AH21" si="8">C15*$B$21</f>
        <v>0</v>
      </c>
      <c r="D21" s="18">
        <f t="shared" si="8"/>
        <v>112</v>
      </c>
      <c r="E21" s="18">
        <f t="shared" si="8"/>
        <v>126</v>
      </c>
      <c r="F21" s="18">
        <f t="shared" si="8"/>
        <v>161</v>
      </c>
      <c r="G21" s="18">
        <f t="shared" si="8"/>
        <v>70</v>
      </c>
      <c r="H21" s="18">
        <f t="shared" si="8"/>
        <v>105</v>
      </c>
      <c r="I21" s="18">
        <f t="shared" si="8"/>
        <v>140</v>
      </c>
      <c r="J21" s="18">
        <f t="shared" si="8"/>
        <v>119</v>
      </c>
      <c r="K21" s="18">
        <f t="shared" si="8"/>
        <v>119</v>
      </c>
      <c r="L21" s="18">
        <f t="shared" si="8"/>
        <v>119</v>
      </c>
      <c r="M21" s="18">
        <f t="shared" si="8"/>
        <v>119</v>
      </c>
      <c r="N21" s="18">
        <f t="shared" si="8"/>
        <v>147</v>
      </c>
      <c r="O21" s="18">
        <f t="shared" si="8"/>
        <v>98</v>
      </c>
      <c r="P21" s="18">
        <f t="shared" si="8"/>
        <v>112</v>
      </c>
      <c r="Q21" s="18">
        <f t="shared" si="8"/>
        <v>140</v>
      </c>
      <c r="R21" s="18">
        <f t="shared" si="8"/>
        <v>119</v>
      </c>
      <c r="S21" s="18">
        <f t="shared" si="8"/>
        <v>119</v>
      </c>
      <c r="T21" s="18">
        <f t="shared" si="8"/>
        <v>112</v>
      </c>
      <c r="U21" s="18">
        <f t="shared" si="8"/>
        <v>119</v>
      </c>
      <c r="V21" s="18">
        <f t="shared" si="8"/>
        <v>147</v>
      </c>
      <c r="W21" s="18">
        <f t="shared" si="8"/>
        <v>112</v>
      </c>
      <c r="X21" s="18">
        <f t="shared" si="8"/>
        <v>133</v>
      </c>
      <c r="Y21" s="18">
        <f t="shared" si="8"/>
        <v>98</v>
      </c>
      <c r="Z21" s="18">
        <f t="shared" si="8"/>
        <v>84</v>
      </c>
      <c r="AA21" s="18">
        <f t="shared" si="8"/>
        <v>49</v>
      </c>
      <c r="AB21" s="18">
        <f t="shared" si="8"/>
        <v>91</v>
      </c>
      <c r="AC21" s="18">
        <f t="shared" si="8"/>
        <v>91</v>
      </c>
      <c r="AD21" s="18">
        <f t="shared" si="8"/>
        <v>98</v>
      </c>
      <c r="AE21" s="18">
        <f t="shared" si="8"/>
        <v>77</v>
      </c>
      <c r="AF21" s="18">
        <f t="shared" si="8"/>
        <v>91</v>
      </c>
      <c r="AG21" s="18">
        <f t="shared" si="8"/>
        <v>35</v>
      </c>
      <c r="AH21" s="18">
        <f t="shared" si="8"/>
        <v>98</v>
      </c>
      <c r="AI21" s="18">
        <f t="shared" ref="AI21:BN21" si="9">AI15*$B$21</f>
        <v>105</v>
      </c>
      <c r="AJ21" s="18">
        <f t="shared" si="9"/>
        <v>133</v>
      </c>
      <c r="AK21" s="18">
        <f t="shared" si="9"/>
        <v>119</v>
      </c>
      <c r="AL21" s="18">
        <f t="shared" si="9"/>
        <v>119</v>
      </c>
      <c r="AM21" s="18">
        <f t="shared" si="9"/>
        <v>91</v>
      </c>
      <c r="AN21" s="18">
        <f t="shared" si="9"/>
        <v>112</v>
      </c>
      <c r="AO21" s="18">
        <f t="shared" si="9"/>
        <v>112</v>
      </c>
      <c r="AP21" s="18">
        <f t="shared" si="9"/>
        <v>77</v>
      </c>
      <c r="AQ21" s="18">
        <f t="shared" si="9"/>
        <v>77</v>
      </c>
      <c r="AR21" s="18">
        <f t="shared" si="9"/>
        <v>126</v>
      </c>
      <c r="AS21" s="18">
        <f t="shared" si="9"/>
        <v>119</v>
      </c>
      <c r="AT21" s="18">
        <f t="shared" si="9"/>
        <v>91</v>
      </c>
      <c r="AU21" s="18">
        <f t="shared" si="9"/>
        <v>0</v>
      </c>
      <c r="AV21" s="18">
        <f t="shared" si="9"/>
        <v>0</v>
      </c>
      <c r="AW21" s="18">
        <f t="shared" si="9"/>
        <v>0</v>
      </c>
      <c r="AX21" s="18">
        <f t="shared" si="9"/>
        <v>0</v>
      </c>
      <c r="AY21" s="18">
        <f t="shared" si="9"/>
        <v>0</v>
      </c>
      <c r="AZ21" s="18">
        <f t="shared" si="9"/>
        <v>0</v>
      </c>
      <c r="BA21" s="18">
        <f t="shared" si="9"/>
        <v>0</v>
      </c>
      <c r="BB21" s="18">
        <f t="shared" si="9"/>
        <v>0</v>
      </c>
      <c r="BC21" s="18">
        <f t="shared" si="9"/>
        <v>0</v>
      </c>
      <c r="BD21" s="18">
        <f t="shared" si="9"/>
        <v>0</v>
      </c>
      <c r="BE21" s="18">
        <f t="shared" si="9"/>
        <v>0</v>
      </c>
      <c r="BF21" s="18">
        <f t="shared" si="9"/>
        <v>0</v>
      </c>
      <c r="BG21" s="18">
        <f t="shared" si="9"/>
        <v>0</v>
      </c>
      <c r="BH21" s="18">
        <f t="shared" si="9"/>
        <v>0</v>
      </c>
      <c r="BI21" s="18">
        <f t="shared" si="9"/>
        <v>0</v>
      </c>
      <c r="BJ21" s="18">
        <f t="shared" si="9"/>
        <v>0</v>
      </c>
      <c r="BK21" s="18">
        <f t="shared" si="9"/>
        <v>0</v>
      </c>
      <c r="BL21" s="18">
        <f t="shared" si="9"/>
        <v>0</v>
      </c>
      <c r="BM21" s="18">
        <f t="shared" si="9"/>
        <v>0</v>
      </c>
      <c r="BN21" s="18">
        <f t="shared" si="9"/>
        <v>0</v>
      </c>
    </row>
    <row r="22" spans="1:66" s="1" customFormat="1" x14ac:dyDescent="0.25">
      <c r="A22" s="17" t="s">
        <v>7</v>
      </c>
      <c r="B22" s="20">
        <v>1.6</v>
      </c>
      <c r="C22" s="18">
        <f t="shared" ref="C22:AH22" si="10">C16*$B$22</f>
        <v>0</v>
      </c>
      <c r="D22" s="18">
        <f t="shared" si="10"/>
        <v>25.6</v>
      </c>
      <c r="E22" s="18">
        <f t="shared" si="10"/>
        <v>32</v>
      </c>
      <c r="F22" s="18">
        <f t="shared" si="10"/>
        <v>33.6</v>
      </c>
      <c r="G22" s="18">
        <f t="shared" si="10"/>
        <v>16</v>
      </c>
      <c r="H22" s="18">
        <f t="shared" si="10"/>
        <v>30.400000000000002</v>
      </c>
      <c r="I22" s="18">
        <f t="shared" si="10"/>
        <v>33.6</v>
      </c>
      <c r="J22" s="18">
        <f t="shared" si="10"/>
        <v>30.400000000000002</v>
      </c>
      <c r="K22" s="18">
        <f t="shared" si="10"/>
        <v>28.8</v>
      </c>
      <c r="L22" s="18">
        <f t="shared" si="10"/>
        <v>27.200000000000003</v>
      </c>
      <c r="M22" s="18">
        <f t="shared" si="10"/>
        <v>27.200000000000003</v>
      </c>
      <c r="N22" s="18">
        <f t="shared" si="10"/>
        <v>33.6</v>
      </c>
      <c r="O22" s="18">
        <f t="shared" si="10"/>
        <v>22.400000000000002</v>
      </c>
      <c r="P22" s="18">
        <f t="shared" si="10"/>
        <v>28.8</v>
      </c>
      <c r="Q22" s="18">
        <f t="shared" si="10"/>
        <v>32</v>
      </c>
      <c r="R22" s="18">
        <f t="shared" si="10"/>
        <v>27.200000000000003</v>
      </c>
      <c r="S22" s="18">
        <f t="shared" si="10"/>
        <v>32</v>
      </c>
      <c r="T22" s="18">
        <f t="shared" si="10"/>
        <v>32</v>
      </c>
      <c r="U22" s="18">
        <f t="shared" si="10"/>
        <v>33.6</v>
      </c>
      <c r="V22" s="18">
        <f t="shared" si="10"/>
        <v>33.6</v>
      </c>
      <c r="W22" s="18">
        <f t="shared" si="10"/>
        <v>30.400000000000002</v>
      </c>
      <c r="X22" s="18">
        <f t="shared" si="10"/>
        <v>32</v>
      </c>
      <c r="Y22" s="18">
        <f t="shared" si="10"/>
        <v>19.200000000000003</v>
      </c>
      <c r="Z22" s="18">
        <f t="shared" si="10"/>
        <v>19.200000000000003</v>
      </c>
      <c r="AA22" s="18">
        <f t="shared" si="10"/>
        <v>11.200000000000001</v>
      </c>
      <c r="AB22" s="18">
        <f t="shared" si="10"/>
        <v>25.6</v>
      </c>
      <c r="AC22" s="18">
        <f t="shared" si="10"/>
        <v>25.6</v>
      </c>
      <c r="AD22" s="18">
        <f t="shared" si="10"/>
        <v>25.6</v>
      </c>
      <c r="AE22" s="18">
        <f t="shared" si="10"/>
        <v>22.400000000000002</v>
      </c>
      <c r="AF22" s="18">
        <f t="shared" si="10"/>
        <v>27.200000000000003</v>
      </c>
      <c r="AG22" s="18">
        <f t="shared" si="10"/>
        <v>27.200000000000003</v>
      </c>
      <c r="AH22" s="18">
        <f t="shared" si="10"/>
        <v>30.400000000000002</v>
      </c>
      <c r="AI22" s="18">
        <f t="shared" ref="AI22:BN22" si="11">AI16*$B$22</f>
        <v>28.8</v>
      </c>
      <c r="AJ22" s="18">
        <f t="shared" si="11"/>
        <v>32</v>
      </c>
      <c r="AK22" s="18">
        <f t="shared" si="11"/>
        <v>33.6</v>
      </c>
      <c r="AL22" s="18">
        <f t="shared" si="11"/>
        <v>32</v>
      </c>
      <c r="AM22" s="18">
        <f t="shared" si="11"/>
        <v>20.8</v>
      </c>
      <c r="AN22" s="18">
        <f t="shared" si="11"/>
        <v>30.400000000000002</v>
      </c>
      <c r="AO22" s="18">
        <f t="shared" si="11"/>
        <v>30.400000000000002</v>
      </c>
      <c r="AP22" s="18">
        <f t="shared" si="11"/>
        <v>24</v>
      </c>
      <c r="AQ22" s="18">
        <f t="shared" si="11"/>
        <v>25.6</v>
      </c>
      <c r="AR22" s="18">
        <f t="shared" si="11"/>
        <v>32</v>
      </c>
      <c r="AS22" s="18">
        <f t="shared" si="11"/>
        <v>33.6</v>
      </c>
      <c r="AT22" s="18">
        <f t="shared" si="11"/>
        <v>35.200000000000003</v>
      </c>
      <c r="AU22" s="18">
        <f t="shared" si="11"/>
        <v>0</v>
      </c>
      <c r="AV22" s="18">
        <f t="shared" si="11"/>
        <v>0</v>
      </c>
      <c r="AW22" s="18">
        <f t="shared" si="11"/>
        <v>0</v>
      </c>
      <c r="AX22" s="18">
        <f t="shared" si="11"/>
        <v>0</v>
      </c>
      <c r="AY22" s="18">
        <f t="shared" si="11"/>
        <v>0</v>
      </c>
      <c r="AZ22" s="18">
        <f t="shared" si="11"/>
        <v>0</v>
      </c>
      <c r="BA22" s="18">
        <f t="shared" si="11"/>
        <v>0</v>
      </c>
      <c r="BB22" s="18">
        <f t="shared" si="11"/>
        <v>0</v>
      </c>
      <c r="BC22" s="18">
        <f t="shared" si="11"/>
        <v>0</v>
      </c>
      <c r="BD22" s="18">
        <f t="shared" si="11"/>
        <v>0</v>
      </c>
      <c r="BE22" s="18">
        <f t="shared" si="11"/>
        <v>0</v>
      </c>
      <c r="BF22" s="18">
        <f t="shared" si="11"/>
        <v>0</v>
      </c>
      <c r="BG22" s="18">
        <f t="shared" si="11"/>
        <v>0</v>
      </c>
      <c r="BH22" s="18">
        <f t="shared" si="11"/>
        <v>0</v>
      </c>
      <c r="BI22" s="18">
        <f t="shared" si="11"/>
        <v>0</v>
      </c>
      <c r="BJ22" s="18">
        <f t="shared" si="11"/>
        <v>0</v>
      </c>
      <c r="BK22" s="18">
        <f t="shared" si="11"/>
        <v>0</v>
      </c>
      <c r="BL22" s="18">
        <f t="shared" si="11"/>
        <v>0</v>
      </c>
      <c r="BM22" s="18">
        <f t="shared" si="11"/>
        <v>0</v>
      </c>
      <c r="BN22" s="18">
        <f t="shared" si="11"/>
        <v>0</v>
      </c>
    </row>
    <row r="23" spans="1:66" ht="25.8" x14ac:dyDescent="0.25">
      <c r="A23" s="14" t="s">
        <v>8</v>
      </c>
    </row>
    <row r="24" spans="1:66" ht="30" customHeight="1" x14ac:dyDescent="0.25">
      <c r="A24" s="200" t="s">
        <v>11</v>
      </c>
      <c r="B24" s="200"/>
      <c r="C24" s="200"/>
    </row>
    <row r="25" spans="1:66" ht="13.5" customHeight="1" x14ac:dyDescent="0.25">
      <c r="A25" s="22"/>
      <c r="B25" s="23">
        <v>42785</v>
      </c>
      <c r="C25" s="24"/>
    </row>
    <row r="26" spans="1:66" ht="25.8" x14ac:dyDescent="0.25">
      <c r="A26" s="21" t="s">
        <v>12</v>
      </c>
      <c r="B26" s="25">
        <v>15</v>
      </c>
      <c r="C26" s="25"/>
    </row>
    <row r="27" spans="1:66" ht="25.8" x14ac:dyDescent="0.25">
      <c r="A27" s="21" t="s">
        <v>13</v>
      </c>
      <c r="B27" s="25">
        <v>7</v>
      </c>
      <c r="C27" s="25"/>
    </row>
    <row r="28" spans="1:66" x14ac:dyDescent="0.25">
      <c r="A28" s="21" t="s">
        <v>14</v>
      </c>
      <c r="B28" s="26">
        <v>1</v>
      </c>
      <c r="C28" s="25"/>
    </row>
  </sheetData>
  <mergeCells count="5">
    <mergeCell ref="A1:AA1"/>
    <mergeCell ref="A3:AA3"/>
    <mergeCell ref="B7:B10"/>
    <mergeCell ref="B13:B16"/>
    <mergeCell ref="A24:C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155"/>
  <sheetViews>
    <sheetView zoomScale="110" zoomScaleNormal="110" workbookViewId="0">
      <pane xSplit="3" ySplit="6" topLeftCell="AP139" activePane="bottomRight" state="frozen"/>
      <selection pane="topRight" activeCell="AR1" sqref="AR1"/>
      <selection pane="bottomLeft" activeCell="A7" sqref="A7"/>
      <selection pane="bottomRight" activeCell="A152" sqref="A152:XFD152"/>
    </sheetView>
  </sheetViews>
  <sheetFormatPr baseColWidth="10" defaultColWidth="8.81640625" defaultRowHeight="13.8" x14ac:dyDescent="0.25"/>
  <cols>
    <col min="1" max="1" width="3" style="27" customWidth="1"/>
    <col min="2" max="2" width="5.6328125" style="28" customWidth="1"/>
    <col min="3" max="3" width="39.36328125" customWidth="1"/>
    <col min="4" max="4" width="12.36328125" customWidth="1"/>
    <col min="5" max="6" width="8.36328125" customWidth="1"/>
    <col min="7" max="7" width="10.6328125" customWidth="1"/>
    <col min="8" max="24" width="8.36328125" customWidth="1"/>
    <col min="25" max="28" width="8.36328125" style="29" customWidth="1"/>
    <col min="29" max="37" width="8.6328125" customWidth="1"/>
    <col min="38" max="38" width="12.90625" customWidth="1"/>
    <col min="39" max="1025" width="8.6328125" customWidth="1"/>
  </cols>
  <sheetData>
    <row r="1" spans="1:68" x14ac:dyDescent="0.25">
      <c r="B1" s="30"/>
      <c r="C1" s="3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3"/>
      <c r="Z1" s="33"/>
      <c r="AA1" s="33"/>
      <c r="AB1" s="33"/>
    </row>
    <row r="2" spans="1:68" ht="50.7" customHeight="1" x14ac:dyDescent="0.25">
      <c r="B2" s="202" t="s">
        <v>15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1:68" ht="14.25" customHeight="1" x14ac:dyDescent="0.25">
      <c r="B3" s="203" t="s">
        <v>16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</row>
    <row r="4" spans="1:68" ht="14.25" customHeight="1" x14ac:dyDescent="0.25"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</row>
    <row r="5" spans="1:68" ht="15" customHeight="1" x14ac:dyDescent="0.25">
      <c r="B5" s="205" t="s">
        <v>17</v>
      </c>
      <c r="C5" s="205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</row>
    <row r="6" spans="1:68" x14ac:dyDescent="0.25">
      <c r="B6" s="34" t="s">
        <v>18</v>
      </c>
      <c r="C6" s="35" t="s">
        <v>19</v>
      </c>
      <c r="D6" s="36">
        <v>42705</v>
      </c>
      <c r="E6" s="36">
        <v>42736</v>
      </c>
      <c r="F6" s="36">
        <v>42767</v>
      </c>
      <c r="G6" s="36">
        <v>42795</v>
      </c>
      <c r="H6" s="36">
        <v>42826</v>
      </c>
      <c r="I6" s="36">
        <v>42856</v>
      </c>
      <c r="J6" s="36">
        <v>42887</v>
      </c>
      <c r="K6" s="36">
        <v>42917</v>
      </c>
      <c r="L6" s="36">
        <v>42948</v>
      </c>
      <c r="M6" s="36">
        <v>42979</v>
      </c>
      <c r="N6" s="36">
        <v>43009</v>
      </c>
      <c r="O6" s="36">
        <v>43040</v>
      </c>
      <c r="P6" s="36">
        <v>43070</v>
      </c>
      <c r="Q6" s="36">
        <v>43101</v>
      </c>
      <c r="R6" s="36">
        <v>43132</v>
      </c>
      <c r="S6" s="36">
        <v>43160</v>
      </c>
      <c r="T6" s="36">
        <v>43191</v>
      </c>
      <c r="U6" s="36">
        <v>43221</v>
      </c>
      <c r="V6" s="36">
        <v>43252</v>
      </c>
      <c r="W6" s="36">
        <v>43282</v>
      </c>
      <c r="X6" s="36">
        <v>43313</v>
      </c>
      <c r="Y6" s="36">
        <v>43344</v>
      </c>
      <c r="Z6" s="36">
        <v>43374</v>
      </c>
      <c r="AA6" s="36">
        <v>43405</v>
      </c>
      <c r="AB6" s="36">
        <v>43435</v>
      </c>
      <c r="AC6" s="36">
        <v>43466</v>
      </c>
      <c r="AD6" s="36">
        <v>43497</v>
      </c>
      <c r="AE6" s="36">
        <v>43525</v>
      </c>
      <c r="AF6" s="36">
        <v>43556</v>
      </c>
      <c r="AG6" s="36">
        <v>43586</v>
      </c>
      <c r="AH6" s="36">
        <v>43617</v>
      </c>
      <c r="AI6" s="36">
        <v>43647</v>
      </c>
      <c r="AJ6" s="36">
        <v>43678</v>
      </c>
      <c r="AK6" s="36">
        <v>43709</v>
      </c>
      <c r="AL6" s="37">
        <v>43739</v>
      </c>
      <c r="AM6" s="36">
        <v>43770</v>
      </c>
      <c r="AN6" s="36">
        <v>43800</v>
      </c>
      <c r="AO6" s="36">
        <v>43831</v>
      </c>
      <c r="AP6" s="36">
        <v>43862</v>
      </c>
      <c r="AQ6" s="36">
        <v>43891</v>
      </c>
      <c r="AR6" s="36">
        <v>43922</v>
      </c>
      <c r="AS6" s="36">
        <v>43952</v>
      </c>
      <c r="AT6" s="36">
        <v>43983</v>
      </c>
      <c r="AU6" s="36">
        <v>44013</v>
      </c>
      <c r="AV6" s="36">
        <v>44044</v>
      </c>
      <c r="AW6" s="36">
        <v>44075</v>
      </c>
      <c r="AX6" s="36">
        <v>44105</v>
      </c>
      <c r="AY6" s="36">
        <v>44136</v>
      </c>
      <c r="AZ6" s="36">
        <v>44166</v>
      </c>
      <c r="BA6" s="36">
        <v>44197</v>
      </c>
      <c r="BB6" s="36">
        <v>44228</v>
      </c>
      <c r="BC6" s="36">
        <v>44256</v>
      </c>
      <c r="BD6" s="36">
        <v>44287</v>
      </c>
      <c r="BE6" s="36">
        <v>44317</v>
      </c>
      <c r="BF6" s="36">
        <v>44348</v>
      </c>
      <c r="BG6" s="36">
        <v>44378</v>
      </c>
      <c r="BH6" s="36">
        <v>44409</v>
      </c>
      <c r="BI6" s="36">
        <v>44440</v>
      </c>
      <c r="BJ6" s="36">
        <v>44470</v>
      </c>
      <c r="BK6" s="36">
        <v>44501</v>
      </c>
      <c r="BL6" s="36">
        <v>44531</v>
      </c>
      <c r="BM6" s="36">
        <v>44562</v>
      </c>
      <c r="BN6" s="36">
        <v>44593</v>
      </c>
      <c r="BO6" s="36">
        <v>44621</v>
      </c>
      <c r="BP6" s="36">
        <v>44652</v>
      </c>
    </row>
    <row r="7" spans="1:68" ht="14.25" customHeight="1" x14ac:dyDescent="0.25">
      <c r="B7" s="201" t="s">
        <v>20</v>
      </c>
      <c r="C7" s="201"/>
      <c r="D7" s="39">
        <v>2016</v>
      </c>
      <c r="E7" s="39">
        <v>2017</v>
      </c>
      <c r="F7" s="39">
        <v>2017</v>
      </c>
      <c r="G7" s="39">
        <v>2017</v>
      </c>
      <c r="H7" s="39">
        <v>2017</v>
      </c>
      <c r="I7" s="39">
        <v>2017</v>
      </c>
      <c r="J7" s="39">
        <v>2017</v>
      </c>
      <c r="K7" s="39">
        <v>2017</v>
      </c>
      <c r="L7" s="39">
        <v>2017</v>
      </c>
      <c r="M7" s="39">
        <v>2017</v>
      </c>
      <c r="N7" s="39">
        <v>2017</v>
      </c>
      <c r="O7" s="39">
        <v>2017</v>
      </c>
      <c r="P7" s="39">
        <v>2017</v>
      </c>
      <c r="Q7" s="39">
        <v>2018</v>
      </c>
      <c r="R7" s="39">
        <v>2018</v>
      </c>
      <c r="S7" s="39">
        <v>2018</v>
      </c>
      <c r="T7" s="39">
        <v>2018</v>
      </c>
      <c r="U7" s="39">
        <v>2018</v>
      </c>
      <c r="V7" s="39">
        <v>2018</v>
      </c>
      <c r="W7" s="39">
        <v>2018</v>
      </c>
      <c r="X7" s="39">
        <v>2018</v>
      </c>
      <c r="Y7" s="39">
        <v>2018</v>
      </c>
      <c r="Z7" s="39">
        <v>2018</v>
      </c>
      <c r="AA7" s="39">
        <v>2018</v>
      </c>
      <c r="AB7" s="39">
        <v>2018</v>
      </c>
      <c r="AC7" s="39">
        <v>2019</v>
      </c>
      <c r="AD7" s="39">
        <v>2019</v>
      </c>
      <c r="AE7" s="39">
        <v>2019</v>
      </c>
      <c r="AF7" s="39">
        <v>2019</v>
      </c>
      <c r="AG7" s="39">
        <v>2019</v>
      </c>
      <c r="AH7" s="39">
        <v>2019</v>
      </c>
      <c r="AI7" s="39">
        <v>2019</v>
      </c>
      <c r="AJ7" s="39">
        <v>2019</v>
      </c>
      <c r="AK7" s="39">
        <v>2019</v>
      </c>
      <c r="AL7" s="40">
        <v>2019</v>
      </c>
      <c r="AM7" s="39">
        <v>2019</v>
      </c>
      <c r="AN7" s="39">
        <v>2019</v>
      </c>
      <c r="AO7" s="39">
        <v>2020</v>
      </c>
      <c r="AP7" s="39">
        <v>2020</v>
      </c>
      <c r="AQ7" s="39">
        <v>2020</v>
      </c>
      <c r="AR7" s="39">
        <v>2020</v>
      </c>
      <c r="AS7" s="39">
        <v>2020</v>
      </c>
      <c r="AT7" s="39">
        <v>2020</v>
      </c>
      <c r="AU7" s="39">
        <v>2020</v>
      </c>
      <c r="AV7" s="39">
        <v>2020</v>
      </c>
      <c r="AW7" s="39">
        <v>2020</v>
      </c>
      <c r="AX7" s="39">
        <v>2020</v>
      </c>
      <c r="AY7" s="39">
        <v>2020</v>
      </c>
      <c r="AZ7" s="39">
        <v>2020</v>
      </c>
      <c r="BA7" s="39">
        <v>2021</v>
      </c>
      <c r="BB7" s="39">
        <v>2021</v>
      </c>
      <c r="BC7" s="39">
        <v>2021</v>
      </c>
      <c r="BD7" s="39">
        <v>2021</v>
      </c>
      <c r="BE7" s="39">
        <v>2021</v>
      </c>
      <c r="BF7" s="39">
        <v>2021</v>
      </c>
      <c r="BG7" s="39">
        <v>2021</v>
      </c>
      <c r="BH7" s="39">
        <v>2021</v>
      </c>
      <c r="BI7" s="39">
        <v>2021</v>
      </c>
      <c r="BJ7" s="39">
        <v>2021</v>
      </c>
      <c r="BK7" s="39">
        <v>2021</v>
      </c>
      <c r="BL7" s="39">
        <v>2021</v>
      </c>
      <c r="BM7" s="39">
        <v>2022</v>
      </c>
      <c r="BN7" s="39">
        <v>2022</v>
      </c>
      <c r="BO7" s="39">
        <v>2022</v>
      </c>
      <c r="BP7" s="39">
        <v>2022</v>
      </c>
    </row>
    <row r="8" spans="1:68" s="10" customFormat="1" ht="17.100000000000001" customHeight="1" x14ac:dyDescent="0.25">
      <c r="A8" s="41"/>
      <c r="B8" s="42">
        <v>1</v>
      </c>
      <c r="C8" s="43" t="s">
        <v>21</v>
      </c>
      <c r="D8" s="44">
        <v>2</v>
      </c>
      <c r="E8" s="44">
        <v>1</v>
      </c>
      <c r="F8" s="44">
        <v>1</v>
      </c>
      <c r="G8" s="44">
        <v>1</v>
      </c>
      <c r="H8" s="44">
        <v>1</v>
      </c>
      <c r="I8" s="44">
        <v>1</v>
      </c>
      <c r="J8" s="44">
        <v>1</v>
      </c>
      <c r="K8" s="44">
        <v>1</v>
      </c>
      <c r="L8" s="44">
        <v>1</v>
      </c>
      <c r="M8" s="44">
        <v>1</v>
      </c>
      <c r="N8" s="44">
        <v>1</v>
      </c>
      <c r="O8" s="44">
        <v>1</v>
      </c>
      <c r="P8" s="44">
        <v>1</v>
      </c>
      <c r="Q8" s="44">
        <v>1</v>
      </c>
      <c r="R8" s="44">
        <v>1</v>
      </c>
      <c r="S8" s="44">
        <v>1</v>
      </c>
      <c r="T8" s="44">
        <v>1</v>
      </c>
      <c r="U8" s="44">
        <v>1</v>
      </c>
      <c r="V8" s="44">
        <v>1</v>
      </c>
      <c r="W8" s="44">
        <v>1</v>
      </c>
      <c r="X8" s="44">
        <v>1</v>
      </c>
      <c r="Y8" s="44">
        <v>1</v>
      </c>
      <c r="Z8" s="44">
        <v>1</v>
      </c>
      <c r="AA8" s="44">
        <v>1</v>
      </c>
      <c r="AB8" s="44">
        <v>1</v>
      </c>
      <c r="AC8" s="44">
        <v>1</v>
      </c>
      <c r="AD8" s="44">
        <v>1</v>
      </c>
      <c r="AE8" s="44">
        <v>1</v>
      </c>
      <c r="AF8" s="44">
        <v>1</v>
      </c>
      <c r="AG8" s="44">
        <v>1</v>
      </c>
      <c r="AH8" s="44">
        <v>1</v>
      </c>
      <c r="AI8" s="44">
        <v>1</v>
      </c>
      <c r="AJ8" s="44">
        <v>1</v>
      </c>
      <c r="AK8" s="44">
        <v>1</v>
      </c>
      <c r="AL8" s="44">
        <v>1</v>
      </c>
      <c r="AM8" s="44">
        <v>1</v>
      </c>
      <c r="AN8" s="44">
        <v>1</v>
      </c>
      <c r="AO8" s="44">
        <v>1</v>
      </c>
      <c r="AP8" s="44">
        <v>1</v>
      </c>
      <c r="AQ8" s="44">
        <v>1</v>
      </c>
      <c r="AR8" s="44">
        <v>1</v>
      </c>
      <c r="AS8" s="44">
        <v>1</v>
      </c>
      <c r="AT8" s="44">
        <v>1</v>
      </c>
      <c r="AU8" s="44">
        <v>1</v>
      </c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</row>
    <row r="9" spans="1:68" s="10" customFormat="1" ht="23.1" customHeight="1" x14ac:dyDescent="0.25">
      <c r="A9" s="41"/>
      <c r="B9" s="42">
        <v>2</v>
      </c>
      <c r="C9" s="43" t="s">
        <v>22</v>
      </c>
      <c r="D9" s="43">
        <v>2</v>
      </c>
      <c r="E9" s="44">
        <v>2</v>
      </c>
      <c r="F9" s="44">
        <v>2</v>
      </c>
      <c r="G9" s="44">
        <v>2</v>
      </c>
      <c r="H9" s="44" t="s">
        <v>23</v>
      </c>
      <c r="I9" s="44" t="s">
        <v>23</v>
      </c>
      <c r="J9" s="44" t="s">
        <v>23</v>
      </c>
      <c r="K9" s="44" t="s">
        <v>23</v>
      </c>
      <c r="L9" s="44" t="s">
        <v>23</v>
      </c>
      <c r="M9" s="44" t="s">
        <v>23</v>
      </c>
      <c r="N9" s="44" t="s">
        <v>23</v>
      </c>
      <c r="O9" s="44" t="s">
        <v>23</v>
      </c>
      <c r="P9" s="44" t="s">
        <v>23</v>
      </c>
      <c r="Q9" s="44" t="s">
        <v>23</v>
      </c>
      <c r="R9" s="44" t="s">
        <v>23</v>
      </c>
      <c r="S9" s="44" t="s">
        <v>23</v>
      </c>
      <c r="T9" s="44" t="s">
        <v>23</v>
      </c>
      <c r="U9" s="44" t="s">
        <v>23</v>
      </c>
      <c r="V9" s="44">
        <v>2.5</v>
      </c>
      <c r="W9" s="44">
        <v>3</v>
      </c>
      <c r="X9" s="44" t="s">
        <v>23</v>
      </c>
      <c r="Y9" s="44" t="s">
        <v>23</v>
      </c>
      <c r="Z9" s="44" t="s">
        <v>23</v>
      </c>
      <c r="AA9" s="44" t="s">
        <v>23</v>
      </c>
      <c r="AB9" s="44" t="s">
        <v>23</v>
      </c>
      <c r="AC9" s="44" t="s">
        <v>23</v>
      </c>
      <c r="AD9" s="44" t="s">
        <v>23</v>
      </c>
      <c r="AE9" s="44" t="s">
        <v>23</v>
      </c>
      <c r="AF9" s="44" t="s">
        <v>23</v>
      </c>
      <c r="AG9" s="44" t="s">
        <v>23</v>
      </c>
      <c r="AH9" s="44" t="s">
        <v>23</v>
      </c>
      <c r="AI9" s="44" t="s">
        <v>23</v>
      </c>
      <c r="AJ9" s="44" t="s">
        <v>23</v>
      </c>
      <c r="AK9" s="44" t="s">
        <v>23</v>
      </c>
      <c r="AL9" s="44" t="s">
        <v>23</v>
      </c>
      <c r="AM9" s="44" t="s">
        <v>23</v>
      </c>
      <c r="AN9" s="45" t="s">
        <v>23</v>
      </c>
      <c r="AO9" s="44" t="s">
        <v>23</v>
      </c>
      <c r="AP9" s="44" t="s">
        <v>23</v>
      </c>
      <c r="AQ9" s="44" t="s">
        <v>23</v>
      </c>
      <c r="AR9" s="44" t="s">
        <v>23</v>
      </c>
      <c r="AS9" s="44" t="s">
        <v>23</v>
      </c>
      <c r="AT9" s="44" t="s">
        <v>23</v>
      </c>
      <c r="AU9" s="44" t="s">
        <v>23</v>
      </c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</row>
    <row r="10" spans="1:68" s="10" customFormat="1" x14ac:dyDescent="0.25">
      <c r="A10" s="41"/>
      <c r="B10" s="42">
        <v>3</v>
      </c>
      <c r="C10" s="46" t="s">
        <v>24</v>
      </c>
      <c r="D10" s="47">
        <v>42765</v>
      </c>
      <c r="E10" s="47">
        <v>42767</v>
      </c>
      <c r="F10" s="47">
        <v>42795</v>
      </c>
      <c r="G10" s="47">
        <v>42857</v>
      </c>
      <c r="H10" s="47">
        <v>42871</v>
      </c>
      <c r="I10" s="47">
        <v>42902</v>
      </c>
      <c r="J10" s="47">
        <v>42935</v>
      </c>
      <c r="K10" s="47">
        <v>42964</v>
      </c>
      <c r="L10" s="47">
        <v>42996</v>
      </c>
      <c r="M10" s="47">
        <v>43025</v>
      </c>
      <c r="N10" s="47">
        <v>43056</v>
      </c>
      <c r="O10" s="47">
        <v>43087</v>
      </c>
      <c r="P10" s="47">
        <v>43115</v>
      </c>
      <c r="Q10" s="47">
        <v>43150</v>
      </c>
      <c r="R10" s="47">
        <v>43174</v>
      </c>
      <c r="S10" s="47">
        <v>43209</v>
      </c>
      <c r="T10" s="47">
        <v>43236</v>
      </c>
      <c r="U10" s="47">
        <v>43269</v>
      </c>
      <c r="V10" s="47">
        <v>43297</v>
      </c>
      <c r="W10" s="47">
        <v>43330</v>
      </c>
      <c r="X10" s="47">
        <v>43361</v>
      </c>
      <c r="Y10" s="47">
        <v>43392</v>
      </c>
      <c r="Z10" s="47">
        <v>43423</v>
      </c>
      <c r="AA10" s="47">
        <v>43454</v>
      </c>
      <c r="AB10" s="47">
        <v>43483</v>
      </c>
      <c r="AC10" s="47">
        <v>43521</v>
      </c>
      <c r="AD10" s="47">
        <v>43549</v>
      </c>
      <c r="AE10" s="47">
        <v>43580</v>
      </c>
      <c r="AF10" s="47">
        <v>43605</v>
      </c>
      <c r="AG10" s="47">
        <v>43633</v>
      </c>
      <c r="AH10" s="47">
        <v>43663</v>
      </c>
      <c r="AI10" s="47">
        <v>43696</v>
      </c>
      <c r="AJ10" s="47">
        <v>43724</v>
      </c>
      <c r="AK10" s="47">
        <v>43756</v>
      </c>
      <c r="AL10" s="47">
        <v>43787</v>
      </c>
      <c r="AM10" s="47">
        <v>43817</v>
      </c>
      <c r="AN10" s="47">
        <v>43847</v>
      </c>
      <c r="AO10" s="47">
        <v>43878</v>
      </c>
      <c r="AP10" s="47">
        <v>43909</v>
      </c>
      <c r="AQ10" s="47">
        <v>43938</v>
      </c>
      <c r="AR10" s="47">
        <v>43966</v>
      </c>
      <c r="AS10" s="47">
        <v>43998</v>
      </c>
      <c r="AT10" s="47">
        <v>44028</v>
      </c>
      <c r="AU10" s="47">
        <v>44062</v>
      </c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</row>
    <row r="11" spans="1:68" s="52" customFormat="1" ht="26.4" x14ac:dyDescent="0.25">
      <c r="A11" s="48"/>
      <c r="B11" s="49">
        <v>4</v>
      </c>
      <c r="C11" s="50" t="s">
        <v>25</v>
      </c>
      <c r="D11" s="51">
        <f t="shared" ref="D11:AF11" si="0">IF((MIN(D37,D58,D97,D118,D140))=0,"",(MIN(D37,D58,D97,D118,D140)))</f>
        <v>42621</v>
      </c>
      <c r="E11" s="51" t="str">
        <f t="shared" si="0"/>
        <v/>
      </c>
      <c r="F11" s="51">
        <f t="shared" si="0"/>
        <v>42696</v>
      </c>
      <c r="G11" s="51">
        <f t="shared" si="0"/>
        <v>42740</v>
      </c>
      <c r="H11" s="51">
        <f t="shared" si="0"/>
        <v>42758</v>
      </c>
      <c r="I11" s="51">
        <f t="shared" si="0"/>
        <v>42780</v>
      </c>
      <c r="J11" s="51">
        <f t="shared" si="0"/>
        <v>42828</v>
      </c>
      <c r="K11" s="51">
        <f t="shared" si="0"/>
        <v>42856</v>
      </c>
      <c r="L11" s="51">
        <f t="shared" si="0"/>
        <v>42907</v>
      </c>
      <c r="M11" s="51">
        <f t="shared" si="0"/>
        <v>42907</v>
      </c>
      <c r="N11" s="51">
        <f t="shared" si="0"/>
        <v>42928</v>
      </c>
      <c r="O11" s="51">
        <f t="shared" si="0"/>
        <v>42928</v>
      </c>
      <c r="P11" s="51">
        <f t="shared" si="0"/>
        <v>42987</v>
      </c>
      <c r="Q11" s="51">
        <f t="shared" si="0"/>
        <v>42987</v>
      </c>
      <c r="R11" s="51">
        <f t="shared" si="0"/>
        <v>43048</v>
      </c>
      <c r="S11" s="51">
        <f t="shared" si="0"/>
        <v>42689</v>
      </c>
      <c r="T11" s="51">
        <f t="shared" si="0"/>
        <v>43213</v>
      </c>
      <c r="U11" s="51">
        <f t="shared" si="0"/>
        <v>43207</v>
      </c>
      <c r="V11" s="51">
        <f t="shared" si="0"/>
        <v>43213</v>
      </c>
      <c r="W11" s="51">
        <f t="shared" si="0"/>
        <v>43231</v>
      </c>
      <c r="X11" s="51">
        <f t="shared" si="0"/>
        <v>43352</v>
      </c>
      <c r="Y11" s="51">
        <f t="shared" si="0"/>
        <v>43384</v>
      </c>
      <c r="Z11" s="51">
        <f t="shared" si="0"/>
        <v>43384</v>
      </c>
      <c r="AA11" s="51">
        <f t="shared" si="0"/>
        <v>43397</v>
      </c>
      <c r="AB11" s="51">
        <f t="shared" si="0"/>
        <v>43397</v>
      </c>
      <c r="AC11" s="51">
        <f t="shared" si="0"/>
        <v>43417</v>
      </c>
      <c r="AD11" s="51">
        <f t="shared" si="0"/>
        <v>43423</v>
      </c>
      <c r="AE11" s="51">
        <f t="shared" si="0"/>
        <v>43480</v>
      </c>
      <c r="AF11" s="51">
        <f t="shared" si="0"/>
        <v>43530</v>
      </c>
      <c r="AG11" s="51">
        <v>43599</v>
      </c>
      <c r="AH11" s="51">
        <v>43602</v>
      </c>
      <c r="AI11" s="51">
        <v>43640</v>
      </c>
      <c r="AJ11" s="51">
        <v>43712</v>
      </c>
      <c r="AK11" s="51">
        <v>43742</v>
      </c>
      <c r="AL11" s="47">
        <v>43775</v>
      </c>
      <c r="AM11" s="51">
        <v>43815</v>
      </c>
      <c r="AN11" s="51">
        <v>43846</v>
      </c>
      <c r="AO11" s="51">
        <v>43865</v>
      </c>
      <c r="AP11" s="51">
        <v>43867</v>
      </c>
      <c r="AQ11" s="51">
        <v>43893</v>
      </c>
      <c r="AR11" s="51">
        <v>43962</v>
      </c>
      <c r="AS11" s="51">
        <v>43979</v>
      </c>
      <c r="AT11" s="51">
        <v>43998</v>
      </c>
      <c r="AU11" s="51">
        <v>44055</v>
      </c>
      <c r="AV11" s="51" t="str">
        <f t="shared" ref="AV11:BP11" si="1">IF((MIN(AV37,AV58,AV97,AV118,AV140))=0,"",(MIN(AV37,AV58,AV97,AV118,AV140)))</f>
        <v/>
      </c>
      <c r="AW11" s="51" t="str">
        <f t="shared" si="1"/>
        <v/>
      </c>
      <c r="AX11" s="51" t="str">
        <f t="shared" si="1"/>
        <v/>
      </c>
      <c r="AY11" s="51" t="str">
        <f t="shared" si="1"/>
        <v/>
      </c>
      <c r="AZ11" s="51" t="str">
        <f t="shared" si="1"/>
        <v/>
      </c>
      <c r="BA11" s="51" t="str">
        <f t="shared" si="1"/>
        <v/>
      </c>
      <c r="BB11" s="51" t="str">
        <f t="shared" si="1"/>
        <v/>
      </c>
      <c r="BC11" s="51" t="str">
        <f t="shared" si="1"/>
        <v/>
      </c>
      <c r="BD11" s="51" t="str">
        <f t="shared" si="1"/>
        <v/>
      </c>
      <c r="BE11" s="51" t="str">
        <f t="shared" si="1"/>
        <v/>
      </c>
      <c r="BF11" s="51" t="str">
        <f t="shared" si="1"/>
        <v/>
      </c>
      <c r="BG11" s="51" t="str">
        <f t="shared" si="1"/>
        <v/>
      </c>
      <c r="BH11" s="51" t="str">
        <f t="shared" si="1"/>
        <v/>
      </c>
      <c r="BI11" s="51" t="str">
        <f t="shared" si="1"/>
        <v/>
      </c>
      <c r="BJ11" s="51" t="str">
        <f t="shared" si="1"/>
        <v/>
      </c>
      <c r="BK11" s="51" t="str">
        <f t="shared" si="1"/>
        <v/>
      </c>
      <c r="BL11" s="51" t="str">
        <f t="shared" si="1"/>
        <v/>
      </c>
      <c r="BM11" s="51" t="str">
        <f t="shared" si="1"/>
        <v/>
      </c>
      <c r="BN11" s="51" t="str">
        <f t="shared" si="1"/>
        <v/>
      </c>
      <c r="BO11" s="51" t="str">
        <f t="shared" si="1"/>
        <v/>
      </c>
      <c r="BP11" s="51" t="str">
        <f t="shared" si="1"/>
        <v/>
      </c>
    </row>
    <row r="12" spans="1:68" s="10" customFormat="1" ht="39.6" x14ac:dyDescent="0.25">
      <c r="A12" s="41"/>
      <c r="B12" s="42">
        <v>5</v>
      </c>
      <c r="C12" s="46" t="s">
        <v>26</v>
      </c>
      <c r="D12" s="47">
        <v>42681</v>
      </c>
      <c r="E12" s="47">
        <v>42767</v>
      </c>
      <c r="F12" s="47">
        <v>42795</v>
      </c>
      <c r="G12" s="47">
        <v>42816</v>
      </c>
      <c r="H12" s="47">
        <v>43049</v>
      </c>
      <c r="I12" s="47">
        <v>43049</v>
      </c>
      <c r="J12" s="47">
        <v>43000</v>
      </c>
      <c r="K12" s="53" t="e">
        <f>NA()</f>
        <v>#N/A</v>
      </c>
      <c r="L12" s="47">
        <v>43018</v>
      </c>
      <c r="M12" s="47">
        <v>43055</v>
      </c>
      <c r="N12" s="47">
        <v>43073</v>
      </c>
      <c r="O12" s="47">
        <v>43089</v>
      </c>
      <c r="P12" s="47">
        <v>43091</v>
      </c>
      <c r="Q12" s="47">
        <v>43196</v>
      </c>
      <c r="R12" s="47">
        <v>43215</v>
      </c>
      <c r="S12" s="47">
        <v>43243</v>
      </c>
      <c r="T12" s="47">
        <v>43291</v>
      </c>
      <c r="U12" s="47">
        <v>43311</v>
      </c>
      <c r="V12" s="47">
        <v>43348</v>
      </c>
      <c r="W12" s="47">
        <v>43374</v>
      </c>
      <c r="X12" s="47">
        <v>43397</v>
      </c>
      <c r="Y12" s="47">
        <v>43453</v>
      </c>
      <c r="Z12" s="47">
        <v>43453</v>
      </c>
      <c r="AA12" s="47">
        <v>43453</v>
      </c>
      <c r="AB12" s="47">
        <v>43453</v>
      </c>
      <c r="AC12" s="47">
        <v>43543</v>
      </c>
      <c r="AD12" s="47">
        <v>43606</v>
      </c>
      <c r="AE12" s="47">
        <v>43634</v>
      </c>
      <c r="AF12" s="47">
        <v>43655</v>
      </c>
      <c r="AG12" s="47">
        <v>43682</v>
      </c>
      <c r="AH12" s="47">
        <v>43738</v>
      </c>
      <c r="AI12" s="47">
        <v>43761</v>
      </c>
      <c r="AJ12" s="47">
        <v>43774</v>
      </c>
      <c r="AK12" s="47">
        <v>43810</v>
      </c>
      <c r="AL12" s="47">
        <v>43950</v>
      </c>
      <c r="AM12" s="47">
        <v>43950</v>
      </c>
      <c r="AN12" s="47">
        <v>43950</v>
      </c>
      <c r="AO12" s="47">
        <v>43957</v>
      </c>
      <c r="AP12" s="47">
        <v>44043</v>
      </c>
      <c r="AQ12" s="47">
        <v>44043</v>
      </c>
      <c r="AR12" s="47">
        <v>44090</v>
      </c>
      <c r="AS12" s="47">
        <v>44111</v>
      </c>
      <c r="AT12" s="47">
        <v>44125</v>
      </c>
      <c r="AU12" s="47">
        <v>44146</v>
      </c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</row>
    <row r="13" spans="1:68" s="60" customFormat="1" x14ac:dyDescent="0.25">
      <c r="A13" s="54"/>
      <c r="B13" s="55">
        <v>6</v>
      </c>
      <c r="C13" s="46" t="s">
        <v>27</v>
      </c>
      <c r="D13" s="56">
        <f t="shared" ref="D13:AC13" si="2">MIN(D39,D60,D80,D99,D120,D142)</f>
        <v>42530</v>
      </c>
      <c r="E13" s="57">
        <f t="shared" si="2"/>
        <v>0</v>
      </c>
      <c r="F13" s="57">
        <f t="shared" si="2"/>
        <v>0</v>
      </c>
      <c r="G13" s="56">
        <f t="shared" si="2"/>
        <v>42786</v>
      </c>
      <c r="H13" s="56">
        <f t="shared" si="2"/>
        <v>42853</v>
      </c>
      <c r="I13" s="56">
        <f t="shared" si="2"/>
        <v>42828</v>
      </c>
      <c r="J13" s="56">
        <f t="shared" si="2"/>
        <v>42844</v>
      </c>
      <c r="K13" s="56">
        <f t="shared" si="2"/>
        <v>42844</v>
      </c>
      <c r="L13" s="56">
        <f t="shared" si="2"/>
        <v>42844</v>
      </c>
      <c r="M13" s="56">
        <f t="shared" si="2"/>
        <v>42844</v>
      </c>
      <c r="N13" s="56">
        <f t="shared" si="2"/>
        <v>42844</v>
      </c>
      <c r="O13" s="56">
        <f t="shared" si="2"/>
        <v>42940</v>
      </c>
      <c r="P13" s="56">
        <f t="shared" si="2"/>
        <v>42956</v>
      </c>
      <c r="Q13" s="56">
        <f t="shared" si="2"/>
        <v>42958</v>
      </c>
      <c r="R13" s="56">
        <f t="shared" si="2"/>
        <v>43050</v>
      </c>
      <c r="S13" s="56">
        <f t="shared" si="2"/>
        <v>42794</v>
      </c>
      <c r="T13" s="56">
        <f t="shared" si="2"/>
        <v>43021</v>
      </c>
      <c r="U13" s="56">
        <f t="shared" si="2"/>
        <v>43119</v>
      </c>
      <c r="V13" s="56">
        <f t="shared" si="2"/>
        <v>43147</v>
      </c>
      <c r="W13" s="56">
        <f t="shared" si="2"/>
        <v>42824</v>
      </c>
      <c r="X13" s="56">
        <f t="shared" si="2"/>
        <v>43276</v>
      </c>
      <c r="Y13" s="56">
        <f t="shared" si="2"/>
        <v>43346</v>
      </c>
      <c r="Z13" s="56">
        <f t="shared" si="2"/>
        <v>43346</v>
      </c>
      <c r="AA13" s="56">
        <f t="shared" si="2"/>
        <v>43348</v>
      </c>
      <c r="AB13" s="56">
        <f t="shared" si="2"/>
        <v>43348</v>
      </c>
      <c r="AC13" s="56">
        <f t="shared" si="2"/>
        <v>43375</v>
      </c>
      <c r="AD13" s="56">
        <v>43465</v>
      </c>
      <c r="AE13" s="56">
        <v>43468</v>
      </c>
      <c r="AF13" s="56">
        <v>43538</v>
      </c>
      <c r="AG13" s="56">
        <v>43600</v>
      </c>
      <c r="AH13" s="56">
        <v>43600</v>
      </c>
      <c r="AI13" s="58">
        <v>43614</v>
      </c>
      <c r="AJ13" s="58">
        <v>43721</v>
      </c>
      <c r="AK13" s="58">
        <v>43721</v>
      </c>
      <c r="AL13" s="59">
        <v>43761</v>
      </c>
      <c r="AM13" s="59">
        <v>43791</v>
      </c>
      <c r="AN13" s="59">
        <v>43791</v>
      </c>
      <c r="AO13" s="59">
        <v>43826</v>
      </c>
      <c r="AP13" s="59">
        <v>43852</v>
      </c>
      <c r="AQ13" s="56">
        <v>43880</v>
      </c>
      <c r="AR13" s="56">
        <v>43903</v>
      </c>
      <c r="AS13" s="56">
        <v>43963</v>
      </c>
      <c r="AT13" s="56">
        <f t="shared" ref="AT13:BP13" si="3">MIN(AT39,AT60,AT99,AT120,AT142)</f>
        <v>43998</v>
      </c>
      <c r="AU13" s="56">
        <f t="shared" si="3"/>
        <v>44042</v>
      </c>
      <c r="AV13" s="56">
        <f t="shared" si="3"/>
        <v>0</v>
      </c>
      <c r="AW13" s="56">
        <f t="shared" si="3"/>
        <v>0</v>
      </c>
      <c r="AX13" s="56">
        <f t="shared" si="3"/>
        <v>0</v>
      </c>
      <c r="AY13" s="56">
        <f t="shared" si="3"/>
        <v>0</v>
      </c>
      <c r="AZ13" s="56">
        <f t="shared" si="3"/>
        <v>0</v>
      </c>
      <c r="BA13" s="56">
        <f t="shared" si="3"/>
        <v>0</v>
      </c>
      <c r="BB13" s="56">
        <f t="shared" si="3"/>
        <v>0</v>
      </c>
      <c r="BC13" s="56">
        <f t="shared" si="3"/>
        <v>0</v>
      </c>
      <c r="BD13" s="56">
        <f t="shared" si="3"/>
        <v>0</v>
      </c>
      <c r="BE13" s="56">
        <f t="shared" si="3"/>
        <v>0</v>
      </c>
      <c r="BF13" s="56">
        <f t="shared" si="3"/>
        <v>0</v>
      </c>
      <c r="BG13" s="56">
        <f t="shared" si="3"/>
        <v>0</v>
      </c>
      <c r="BH13" s="56">
        <f t="shared" si="3"/>
        <v>0</v>
      </c>
      <c r="BI13" s="56">
        <f t="shared" si="3"/>
        <v>0</v>
      </c>
      <c r="BJ13" s="56">
        <f t="shared" si="3"/>
        <v>0</v>
      </c>
      <c r="BK13" s="56">
        <f t="shared" si="3"/>
        <v>0</v>
      </c>
      <c r="BL13" s="56">
        <f t="shared" si="3"/>
        <v>0</v>
      </c>
      <c r="BM13" s="56">
        <f t="shared" si="3"/>
        <v>0</v>
      </c>
      <c r="BN13" s="56">
        <f t="shared" si="3"/>
        <v>0</v>
      </c>
      <c r="BO13" s="56">
        <f t="shared" si="3"/>
        <v>0</v>
      </c>
      <c r="BP13" s="56">
        <f t="shared" si="3"/>
        <v>0</v>
      </c>
    </row>
    <row r="14" spans="1:68" x14ac:dyDescent="0.25">
      <c r="B14" s="61">
        <v>7</v>
      </c>
      <c r="C14" s="62" t="s">
        <v>28</v>
      </c>
      <c r="D14" s="63">
        <f t="shared" ref="D14:AI14" si="4">D41+D81+D101+D122+D144</f>
        <v>13</v>
      </c>
      <c r="E14" s="63">
        <f t="shared" si="4"/>
        <v>39</v>
      </c>
      <c r="F14" s="63">
        <f t="shared" si="4"/>
        <v>45</v>
      </c>
      <c r="G14" s="63">
        <f t="shared" si="4"/>
        <v>8</v>
      </c>
      <c r="H14" s="63">
        <f t="shared" si="4"/>
        <v>8</v>
      </c>
      <c r="I14" s="63">
        <f t="shared" si="4"/>
        <v>56</v>
      </c>
      <c r="J14" s="63">
        <f t="shared" si="4"/>
        <v>37</v>
      </c>
      <c r="K14" s="63">
        <f t="shared" si="4"/>
        <v>51</v>
      </c>
      <c r="L14" s="63">
        <f t="shared" si="4"/>
        <v>57</v>
      </c>
      <c r="M14" s="63">
        <f t="shared" si="4"/>
        <v>47</v>
      </c>
      <c r="N14" s="63">
        <f t="shared" si="4"/>
        <v>67</v>
      </c>
      <c r="O14" s="63">
        <f t="shared" si="4"/>
        <v>58</v>
      </c>
      <c r="P14" s="63">
        <f t="shared" si="4"/>
        <v>31</v>
      </c>
      <c r="Q14" s="63">
        <f t="shared" si="4"/>
        <v>2</v>
      </c>
      <c r="R14" s="63">
        <f t="shared" si="4"/>
        <v>14</v>
      </c>
      <c r="S14" s="63">
        <f t="shared" si="4"/>
        <v>29</v>
      </c>
      <c r="T14" s="63">
        <f t="shared" si="4"/>
        <v>35</v>
      </c>
      <c r="U14" s="63">
        <f t="shared" si="4"/>
        <v>51</v>
      </c>
      <c r="V14" s="63">
        <f t="shared" si="4"/>
        <v>51</v>
      </c>
      <c r="W14" s="63">
        <f t="shared" si="4"/>
        <v>46</v>
      </c>
      <c r="X14" s="63">
        <f t="shared" si="4"/>
        <v>32</v>
      </c>
      <c r="Y14" s="63">
        <f t="shared" si="4"/>
        <v>39</v>
      </c>
      <c r="Z14" s="63">
        <f t="shared" si="4"/>
        <v>45</v>
      </c>
      <c r="AA14" s="63">
        <f t="shared" si="4"/>
        <v>39</v>
      </c>
      <c r="AB14" s="63">
        <f t="shared" si="4"/>
        <v>14</v>
      </c>
      <c r="AC14" s="63">
        <f t="shared" si="4"/>
        <v>10</v>
      </c>
      <c r="AD14" s="63">
        <f t="shared" si="4"/>
        <v>78</v>
      </c>
      <c r="AE14" s="63">
        <f t="shared" si="4"/>
        <v>40</v>
      </c>
      <c r="AF14" s="63">
        <f t="shared" si="4"/>
        <v>28</v>
      </c>
      <c r="AG14" s="63">
        <f t="shared" si="4"/>
        <v>33</v>
      </c>
      <c r="AH14" s="63">
        <f t="shared" si="4"/>
        <v>46</v>
      </c>
      <c r="AI14" s="63">
        <f t="shared" si="4"/>
        <v>37</v>
      </c>
      <c r="AJ14" s="63">
        <f t="shared" ref="AJ14:BP14" si="5">AJ41+AJ81+AJ101+AJ122+AJ144</f>
        <v>27</v>
      </c>
      <c r="AK14" s="63">
        <f t="shared" si="5"/>
        <v>59</v>
      </c>
      <c r="AL14" s="40">
        <f t="shared" si="5"/>
        <v>55</v>
      </c>
      <c r="AM14" s="63">
        <f t="shared" si="5"/>
        <v>20</v>
      </c>
      <c r="AN14" s="63">
        <f t="shared" si="5"/>
        <v>12</v>
      </c>
      <c r="AO14" s="63">
        <f t="shared" si="5"/>
        <v>1</v>
      </c>
      <c r="AP14" s="63">
        <f t="shared" si="5"/>
        <v>36</v>
      </c>
      <c r="AQ14" s="63">
        <f t="shared" si="5"/>
        <v>36</v>
      </c>
      <c r="AR14" s="63">
        <f t="shared" si="5"/>
        <v>25</v>
      </c>
      <c r="AS14" s="63">
        <f t="shared" si="5"/>
        <v>39</v>
      </c>
      <c r="AT14" s="63">
        <f t="shared" si="5"/>
        <v>49</v>
      </c>
      <c r="AU14" s="63">
        <f t="shared" si="5"/>
        <v>57</v>
      </c>
      <c r="AV14" s="63">
        <f t="shared" si="5"/>
        <v>0</v>
      </c>
      <c r="AW14" s="63">
        <f t="shared" si="5"/>
        <v>0</v>
      </c>
      <c r="AX14" s="63">
        <f t="shared" si="5"/>
        <v>0</v>
      </c>
      <c r="AY14" s="63">
        <f t="shared" si="5"/>
        <v>0</v>
      </c>
      <c r="AZ14" s="63">
        <f t="shared" si="5"/>
        <v>0</v>
      </c>
      <c r="BA14" s="63">
        <f t="shared" si="5"/>
        <v>0</v>
      </c>
      <c r="BB14" s="63">
        <f t="shared" si="5"/>
        <v>0</v>
      </c>
      <c r="BC14" s="63">
        <f t="shared" si="5"/>
        <v>0</v>
      </c>
      <c r="BD14" s="63">
        <f t="shared" si="5"/>
        <v>0</v>
      </c>
      <c r="BE14" s="63">
        <f t="shared" si="5"/>
        <v>0</v>
      </c>
      <c r="BF14" s="63">
        <f t="shared" si="5"/>
        <v>0</v>
      </c>
      <c r="BG14" s="63">
        <f t="shared" si="5"/>
        <v>0</v>
      </c>
      <c r="BH14" s="63">
        <f t="shared" si="5"/>
        <v>0</v>
      </c>
      <c r="BI14" s="63">
        <f t="shared" si="5"/>
        <v>0</v>
      </c>
      <c r="BJ14" s="63">
        <f t="shared" si="5"/>
        <v>0</v>
      </c>
      <c r="BK14" s="63">
        <f t="shared" si="5"/>
        <v>0</v>
      </c>
      <c r="BL14" s="63">
        <f t="shared" si="5"/>
        <v>0</v>
      </c>
      <c r="BM14" s="63">
        <f t="shared" si="5"/>
        <v>0</v>
      </c>
      <c r="BN14" s="63">
        <f t="shared" si="5"/>
        <v>0</v>
      </c>
      <c r="BO14" s="63">
        <f t="shared" si="5"/>
        <v>0</v>
      </c>
      <c r="BP14" s="63">
        <f t="shared" si="5"/>
        <v>0</v>
      </c>
    </row>
    <row r="15" spans="1:68" x14ac:dyDescent="0.25">
      <c r="B15" s="61">
        <v>8</v>
      </c>
      <c r="C15" s="62" t="s">
        <v>29</v>
      </c>
      <c r="D15" s="63">
        <v>7</v>
      </c>
      <c r="E15" s="63">
        <v>22</v>
      </c>
      <c r="F15" s="63">
        <v>15</v>
      </c>
      <c r="G15" s="63">
        <f>G42+G62+G82+G102+G123+G145</f>
        <v>6</v>
      </c>
      <c r="H15" s="63">
        <f>H42+H62+H82+H102+H123+H145</f>
        <v>1</v>
      </c>
      <c r="I15" s="63">
        <f>I42+I62+I82+I102+I123+I145</f>
        <v>41</v>
      </c>
      <c r="J15" s="63">
        <v>32</v>
      </c>
      <c r="K15" s="63">
        <v>30</v>
      </c>
      <c r="L15" s="63">
        <v>28</v>
      </c>
      <c r="M15" s="63">
        <v>33</v>
      </c>
      <c r="N15" s="63">
        <v>43</v>
      </c>
      <c r="O15" s="63">
        <v>29</v>
      </c>
      <c r="P15" s="63">
        <v>23</v>
      </c>
      <c r="Q15" s="63">
        <v>2</v>
      </c>
      <c r="R15" s="63">
        <v>12</v>
      </c>
      <c r="S15" s="63">
        <f>S42+S62+S82+S102+S123+S145</f>
        <v>20</v>
      </c>
      <c r="T15" s="63">
        <f>T42+T62+T82+T102+T123+T145</f>
        <v>11</v>
      </c>
      <c r="U15" s="63">
        <f>U42+U62+U82+U102+U123+U145</f>
        <v>29</v>
      </c>
      <c r="V15" s="63">
        <f>V42+V62+V82+V102+V123+V145</f>
        <v>29</v>
      </c>
      <c r="W15" s="63">
        <v>25</v>
      </c>
      <c r="X15" s="63">
        <v>19</v>
      </c>
      <c r="Y15" s="63">
        <v>27</v>
      </c>
      <c r="Z15" s="63">
        <v>21</v>
      </c>
      <c r="AA15" s="63">
        <v>0</v>
      </c>
      <c r="AB15" s="63">
        <f t="shared" ref="AB15:BP15" si="6">AB42+AB62+AB82+AB102+AB123+AB145</f>
        <v>9</v>
      </c>
      <c r="AC15" s="63">
        <f t="shared" si="6"/>
        <v>3</v>
      </c>
      <c r="AD15" s="63">
        <f t="shared" si="6"/>
        <v>33</v>
      </c>
      <c r="AE15" s="63">
        <f t="shared" si="6"/>
        <v>25</v>
      </c>
      <c r="AF15" s="63">
        <f t="shared" si="6"/>
        <v>18</v>
      </c>
      <c r="AG15" s="63">
        <f t="shared" si="6"/>
        <v>21</v>
      </c>
      <c r="AH15" s="63">
        <f t="shared" si="6"/>
        <v>21</v>
      </c>
      <c r="AI15" s="63">
        <f t="shared" si="6"/>
        <v>18</v>
      </c>
      <c r="AJ15" s="63">
        <f t="shared" si="6"/>
        <v>16</v>
      </c>
      <c r="AK15" s="63">
        <f t="shared" si="6"/>
        <v>27</v>
      </c>
      <c r="AL15" s="40">
        <f t="shared" si="6"/>
        <v>25</v>
      </c>
      <c r="AM15" s="63">
        <f t="shared" si="6"/>
        <v>15</v>
      </c>
      <c r="AN15" s="63">
        <f t="shared" si="6"/>
        <v>9</v>
      </c>
      <c r="AO15" s="63">
        <f t="shared" si="6"/>
        <v>1</v>
      </c>
      <c r="AP15" s="63">
        <f t="shared" si="6"/>
        <v>27</v>
      </c>
      <c r="AQ15" s="63">
        <f t="shared" si="6"/>
        <v>9</v>
      </c>
      <c r="AR15" s="63">
        <f t="shared" si="6"/>
        <v>2</v>
      </c>
      <c r="AS15" s="63">
        <f t="shared" si="6"/>
        <v>0</v>
      </c>
      <c r="AT15" s="63">
        <f t="shared" si="6"/>
        <v>28</v>
      </c>
      <c r="AU15" s="63">
        <f t="shared" si="6"/>
        <v>43</v>
      </c>
      <c r="AV15" s="63">
        <f t="shared" si="6"/>
        <v>0</v>
      </c>
      <c r="AW15" s="63">
        <f t="shared" si="6"/>
        <v>0</v>
      </c>
      <c r="AX15" s="63">
        <f t="shared" si="6"/>
        <v>0</v>
      </c>
      <c r="AY15" s="63">
        <f t="shared" si="6"/>
        <v>0</v>
      </c>
      <c r="AZ15" s="63">
        <f t="shared" si="6"/>
        <v>0</v>
      </c>
      <c r="BA15" s="63">
        <f t="shared" si="6"/>
        <v>0</v>
      </c>
      <c r="BB15" s="63">
        <f t="shared" si="6"/>
        <v>0</v>
      </c>
      <c r="BC15" s="63">
        <f t="shared" si="6"/>
        <v>0</v>
      </c>
      <c r="BD15" s="63">
        <f t="shared" si="6"/>
        <v>0</v>
      </c>
      <c r="BE15" s="63">
        <f t="shared" si="6"/>
        <v>0</v>
      </c>
      <c r="BF15" s="63">
        <f t="shared" si="6"/>
        <v>0</v>
      </c>
      <c r="BG15" s="63">
        <f t="shared" si="6"/>
        <v>0</v>
      </c>
      <c r="BH15" s="63">
        <f t="shared" si="6"/>
        <v>0</v>
      </c>
      <c r="BI15" s="63">
        <f t="shared" si="6"/>
        <v>0</v>
      </c>
      <c r="BJ15" s="63">
        <f t="shared" si="6"/>
        <v>0</v>
      </c>
      <c r="BK15" s="63">
        <f t="shared" si="6"/>
        <v>0</v>
      </c>
      <c r="BL15" s="63">
        <f t="shared" si="6"/>
        <v>0</v>
      </c>
      <c r="BM15" s="63">
        <f t="shared" si="6"/>
        <v>0</v>
      </c>
      <c r="BN15" s="63">
        <f t="shared" si="6"/>
        <v>0</v>
      </c>
      <c r="BO15" s="63">
        <f t="shared" si="6"/>
        <v>0</v>
      </c>
      <c r="BP15" s="63">
        <f t="shared" si="6"/>
        <v>0</v>
      </c>
    </row>
    <row r="16" spans="1:68" ht="26.4" x14ac:dyDescent="0.25">
      <c r="B16" s="61">
        <v>9</v>
      </c>
      <c r="C16" s="62" t="s">
        <v>30</v>
      </c>
      <c r="D16" s="63">
        <f t="shared" ref="D16:J16" si="7">SUM(D17:D19)</f>
        <v>0</v>
      </c>
      <c r="E16" s="63">
        <f t="shared" si="7"/>
        <v>70</v>
      </c>
      <c r="F16" s="63">
        <f t="shared" si="7"/>
        <v>264</v>
      </c>
      <c r="G16" s="63">
        <f t="shared" si="7"/>
        <v>270</v>
      </c>
      <c r="H16" s="63">
        <f t="shared" si="7"/>
        <v>258</v>
      </c>
      <c r="I16" s="63">
        <f t="shared" si="7"/>
        <v>172</v>
      </c>
      <c r="J16" s="63">
        <f t="shared" si="7"/>
        <v>273</v>
      </c>
      <c r="K16" s="63">
        <v>277</v>
      </c>
      <c r="L16" s="63">
        <v>374</v>
      </c>
      <c r="M16" s="63">
        <f t="shared" ref="M16:AR16" si="8">SUM(M17:M19)</f>
        <v>535</v>
      </c>
      <c r="N16" s="63">
        <f t="shared" si="8"/>
        <v>288</v>
      </c>
      <c r="O16" s="63">
        <f t="shared" si="8"/>
        <v>335</v>
      </c>
      <c r="P16" s="63">
        <f t="shared" si="8"/>
        <v>281</v>
      </c>
      <c r="Q16" s="63">
        <f t="shared" si="8"/>
        <v>245</v>
      </c>
      <c r="R16" s="63">
        <f t="shared" si="8"/>
        <v>355</v>
      </c>
      <c r="S16" s="63">
        <f t="shared" si="8"/>
        <v>260</v>
      </c>
      <c r="T16" s="63">
        <f t="shared" si="8"/>
        <v>406</v>
      </c>
      <c r="U16" s="63">
        <f t="shared" si="8"/>
        <v>256</v>
      </c>
      <c r="V16" s="63">
        <f t="shared" si="8"/>
        <v>355</v>
      </c>
      <c r="W16" s="63">
        <f t="shared" si="8"/>
        <v>303</v>
      </c>
      <c r="X16" s="63">
        <f t="shared" si="8"/>
        <v>339</v>
      </c>
      <c r="Y16" s="63">
        <f t="shared" si="8"/>
        <v>404</v>
      </c>
      <c r="Z16" s="63">
        <f t="shared" si="8"/>
        <v>486</v>
      </c>
      <c r="AA16" s="63">
        <f t="shared" si="8"/>
        <v>508</v>
      </c>
      <c r="AB16" s="63">
        <f t="shared" si="8"/>
        <v>368</v>
      </c>
      <c r="AC16" s="63">
        <f t="shared" si="8"/>
        <v>395</v>
      </c>
      <c r="AD16" s="63">
        <f t="shared" si="8"/>
        <v>390</v>
      </c>
      <c r="AE16" s="63">
        <f t="shared" si="8"/>
        <v>610</v>
      </c>
      <c r="AF16" s="63">
        <f t="shared" si="8"/>
        <v>498</v>
      </c>
      <c r="AG16" s="63">
        <f t="shared" si="8"/>
        <v>517</v>
      </c>
      <c r="AH16" s="63">
        <f t="shared" si="8"/>
        <v>452</v>
      </c>
      <c r="AI16" s="63">
        <f t="shared" si="8"/>
        <v>556</v>
      </c>
      <c r="AJ16" s="63">
        <f t="shared" si="8"/>
        <v>632</v>
      </c>
      <c r="AK16" s="63">
        <f t="shared" si="8"/>
        <v>676</v>
      </c>
      <c r="AL16" s="40">
        <f t="shared" si="8"/>
        <v>522</v>
      </c>
      <c r="AM16" s="63">
        <f t="shared" si="8"/>
        <v>546</v>
      </c>
      <c r="AN16" s="63">
        <f t="shared" si="8"/>
        <v>528</v>
      </c>
      <c r="AO16" s="63">
        <f t="shared" si="8"/>
        <v>496</v>
      </c>
      <c r="AP16" s="63">
        <f t="shared" si="8"/>
        <v>518</v>
      </c>
      <c r="AQ16" s="63">
        <f t="shared" si="8"/>
        <v>634</v>
      </c>
      <c r="AR16" s="63">
        <f t="shared" si="8"/>
        <v>602</v>
      </c>
      <c r="AS16" s="63">
        <f t="shared" ref="AS16:BP16" si="9">SUM(AS17:AS19)</f>
        <v>505</v>
      </c>
      <c r="AT16" s="63">
        <f t="shared" si="9"/>
        <v>313</v>
      </c>
      <c r="AU16" s="63">
        <f t="shared" si="9"/>
        <v>495</v>
      </c>
      <c r="AV16" s="63">
        <f t="shared" si="9"/>
        <v>0</v>
      </c>
      <c r="AW16" s="63">
        <f t="shared" si="9"/>
        <v>0</v>
      </c>
      <c r="AX16" s="63">
        <f t="shared" si="9"/>
        <v>0</v>
      </c>
      <c r="AY16" s="63">
        <f t="shared" si="9"/>
        <v>0</v>
      </c>
      <c r="AZ16" s="63">
        <f t="shared" si="9"/>
        <v>0</v>
      </c>
      <c r="BA16" s="63">
        <f t="shared" si="9"/>
        <v>0</v>
      </c>
      <c r="BB16" s="63">
        <f t="shared" si="9"/>
        <v>0</v>
      </c>
      <c r="BC16" s="63">
        <f t="shared" si="9"/>
        <v>0</v>
      </c>
      <c r="BD16" s="63">
        <f t="shared" si="9"/>
        <v>0</v>
      </c>
      <c r="BE16" s="63">
        <f t="shared" si="9"/>
        <v>0</v>
      </c>
      <c r="BF16" s="63">
        <f t="shared" si="9"/>
        <v>0</v>
      </c>
      <c r="BG16" s="63">
        <f t="shared" si="9"/>
        <v>0</v>
      </c>
      <c r="BH16" s="63">
        <f t="shared" si="9"/>
        <v>0</v>
      </c>
      <c r="BI16" s="63">
        <f t="shared" si="9"/>
        <v>0</v>
      </c>
      <c r="BJ16" s="63">
        <f t="shared" si="9"/>
        <v>0</v>
      </c>
      <c r="BK16" s="63">
        <f t="shared" si="9"/>
        <v>0</v>
      </c>
      <c r="BL16" s="63">
        <f t="shared" si="9"/>
        <v>0</v>
      </c>
      <c r="BM16" s="63">
        <f t="shared" si="9"/>
        <v>0</v>
      </c>
      <c r="BN16" s="63">
        <f t="shared" si="9"/>
        <v>0</v>
      </c>
      <c r="BO16" s="63">
        <f t="shared" si="9"/>
        <v>0</v>
      </c>
      <c r="BP16" s="63">
        <f t="shared" si="9"/>
        <v>0</v>
      </c>
    </row>
    <row r="17" spans="1:68" x14ac:dyDescent="0.25">
      <c r="B17" s="61"/>
      <c r="C17" s="62" t="s">
        <v>31</v>
      </c>
      <c r="D17" s="63">
        <f>SUM(D46,D66,D86,D106,D127,D149)</f>
        <v>0</v>
      </c>
      <c r="E17" s="63">
        <v>33</v>
      </c>
      <c r="F17" s="63">
        <v>145</v>
      </c>
      <c r="G17" s="63">
        <f t="shared" ref="G17:I19" si="10">SUM(G46,G66,G86,G106,G127,G149)</f>
        <v>139</v>
      </c>
      <c r="H17" s="63">
        <f t="shared" si="10"/>
        <v>123</v>
      </c>
      <c r="I17" s="63">
        <f t="shared" si="10"/>
        <v>65</v>
      </c>
      <c r="J17" s="63">
        <v>123</v>
      </c>
      <c r="K17" s="63">
        <v>129</v>
      </c>
      <c r="L17" s="63">
        <v>177</v>
      </c>
      <c r="M17" s="63">
        <v>260</v>
      </c>
      <c r="N17" s="63">
        <v>121</v>
      </c>
      <c r="O17" s="63">
        <v>158</v>
      </c>
      <c r="P17" s="63">
        <v>134</v>
      </c>
      <c r="Q17" s="63">
        <v>139</v>
      </c>
      <c r="R17" s="63">
        <v>155</v>
      </c>
      <c r="S17" s="63">
        <f t="shared" ref="S17:V19" si="11">SUM(S46,S66,S86,S106,S127,S149)</f>
        <v>131</v>
      </c>
      <c r="T17" s="63">
        <f t="shared" si="11"/>
        <v>175</v>
      </c>
      <c r="U17" s="63">
        <f t="shared" si="11"/>
        <v>111</v>
      </c>
      <c r="V17" s="63">
        <f t="shared" si="11"/>
        <v>181</v>
      </c>
      <c r="W17" s="63">
        <v>161</v>
      </c>
      <c r="X17" s="63">
        <v>158</v>
      </c>
      <c r="Y17" s="63">
        <v>223</v>
      </c>
      <c r="Z17" s="63">
        <v>207</v>
      </c>
      <c r="AA17" s="63">
        <v>212</v>
      </c>
      <c r="AB17" s="63">
        <f t="shared" ref="AB17:BP17" si="12">SUM(AB46,AB66,AB86,AB106,AB127,AB149)</f>
        <v>170</v>
      </c>
      <c r="AC17" s="63">
        <f t="shared" si="12"/>
        <v>165</v>
      </c>
      <c r="AD17" s="63">
        <f t="shared" si="12"/>
        <v>188</v>
      </c>
      <c r="AE17" s="63">
        <f t="shared" si="12"/>
        <v>228</v>
      </c>
      <c r="AF17" s="63">
        <f t="shared" si="12"/>
        <v>221</v>
      </c>
      <c r="AG17" s="63">
        <f t="shared" si="12"/>
        <v>233</v>
      </c>
      <c r="AH17" s="63">
        <f t="shared" si="12"/>
        <v>181</v>
      </c>
      <c r="AI17" s="63">
        <f t="shared" si="12"/>
        <v>227</v>
      </c>
      <c r="AJ17" s="63">
        <f t="shared" si="12"/>
        <v>224</v>
      </c>
      <c r="AK17" s="63">
        <f t="shared" si="12"/>
        <v>217</v>
      </c>
      <c r="AL17" s="40">
        <f t="shared" si="12"/>
        <v>202</v>
      </c>
      <c r="AM17" s="63">
        <f t="shared" si="12"/>
        <v>231</v>
      </c>
      <c r="AN17" s="63">
        <f t="shared" si="12"/>
        <v>238</v>
      </c>
      <c r="AO17" s="63">
        <f t="shared" si="12"/>
        <v>244</v>
      </c>
      <c r="AP17" s="63">
        <f t="shared" si="12"/>
        <v>196</v>
      </c>
      <c r="AQ17" s="63">
        <f t="shared" si="12"/>
        <v>206</v>
      </c>
      <c r="AR17" s="63">
        <f t="shared" si="12"/>
        <v>232</v>
      </c>
      <c r="AS17" s="63">
        <f t="shared" si="12"/>
        <v>204</v>
      </c>
      <c r="AT17" s="63">
        <f t="shared" si="12"/>
        <v>54</v>
      </c>
      <c r="AU17" s="63">
        <f t="shared" si="12"/>
        <v>201</v>
      </c>
      <c r="AV17" s="63">
        <f t="shared" si="12"/>
        <v>0</v>
      </c>
      <c r="AW17" s="63">
        <f t="shared" si="12"/>
        <v>0</v>
      </c>
      <c r="AX17" s="63">
        <f t="shared" si="12"/>
        <v>0</v>
      </c>
      <c r="AY17" s="63">
        <f t="shared" si="12"/>
        <v>0</v>
      </c>
      <c r="AZ17" s="63">
        <f t="shared" si="12"/>
        <v>0</v>
      </c>
      <c r="BA17" s="63">
        <f t="shared" si="12"/>
        <v>0</v>
      </c>
      <c r="BB17" s="63">
        <f t="shared" si="12"/>
        <v>0</v>
      </c>
      <c r="BC17" s="63">
        <f t="shared" si="12"/>
        <v>0</v>
      </c>
      <c r="BD17" s="63">
        <f t="shared" si="12"/>
        <v>0</v>
      </c>
      <c r="BE17" s="63">
        <f t="shared" si="12"/>
        <v>0</v>
      </c>
      <c r="BF17" s="63">
        <f t="shared" si="12"/>
        <v>0</v>
      </c>
      <c r="BG17" s="63">
        <f t="shared" si="12"/>
        <v>0</v>
      </c>
      <c r="BH17" s="63">
        <f t="shared" si="12"/>
        <v>0</v>
      </c>
      <c r="BI17" s="63">
        <f t="shared" si="12"/>
        <v>0</v>
      </c>
      <c r="BJ17" s="63">
        <f t="shared" si="12"/>
        <v>0</v>
      </c>
      <c r="BK17" s="63">
        <f t="shared" si="12"/>
        <v>0</v>
      </c>
      <c r="BL17" s="63">
        <f t="shared" si="12"/>
        <v>0</v>
      </c>
      <c r="BM17" s="63">
        <f t="shared" si="12"/>
        <v>0</v>
      </c>
      <c r="BN17" s="63">
        <f t="shared" si="12"/>
        <v>0</v>
      </c>
      <c r="BO17" s="63">
        <f t="shared" si="12"/>
        <v>0</v>
      </c>
      <c r="BP17" s="63">
        <f t="shared" si="12"/>
        <v>0</v>
      </c>
    </row>
    <row r="18" spans="1:68" x14ac:dyDescent="0.25">
      <c r="B18" s="61"/>
      <c r="C18" s="62" t="s">
        <v>32</v>
      </c>
      <c r="D18" s="63">
        <f>SUM(D47,D67,D87,D107,D128,D150)</f>
        <v>0</v>
      </c>
      <c r="E18" s="63">
        <v>37</v>
      </c>
      <c r="F18" s="63">
        <v>72</v>
      </c>
      <c r="G18" s="63">
        <f t="shared" si="10"/>
        <v>85</v>
      </c>
      <c r="H18" s="63">
        <f t="shared" si="10"/>
        <v>84</v>
      </c>
      <c r="I18" s="63">
        <f t="shared" si="10"/>
        <v>71</v>
      </c>
      <c r="J18" s="63">
        <v>88</v>
      </c>
      <c r="K18" s="63">
        <v>103</v>
      </c>
      <c r="L18" s="63">
        <v>139</v>
      </c>
      <c r="M18" s="63">
        <v>190</v>
      </c>
      <c r="N18" s="63">
        <v>110</v>
      </c>
      <c r="O18" s="63">
        <v>121</v>
      </c>
      <c r="P18" s="63">
        <v>92</v>
      </c>
      <c r="Q18" s="63">
        <v>88</v>
      </c>
      <c r="R18" s="63">
        <v>119</v>
      </c>
      <c r="S18" s="63">
        <f t="shared" si="11"/>
        <v>107</v>
      </c>
      <c r="T18" s="63">
        <f t="shared" si="11"/>
        <v>206</v>
      </c>
      <c r="U18" s="63">
        <f t="shared" si="11"/>
        <v>88</v>
      </c>
      <c r="V18" s="63">
        <f t="shared" si="11"/>
        <v>102</v>
      </c>
      <c r="W18" s="63">
        <v>77</v>
      </c>
      <c r="X18" s="63">
        <v>125</v>
      </c>
      <c r="Y18" s="63">
        <v>141</v>
      </c>
      <c r="Z18" s="63">
        <v>195</v>
      </c>
      <c r="AA18" s="63">
        <v>191</v>
      </c>
      <c r="AB18" s="63">
        <f t="shared" ref="AB18:BP18" si="13">SUM(AB47,AB67,AB87,AB107,AB128,AB150)</f>
        <v>129</v>
      </c>
      <c r="AC18" s="63">
        <f t="shared" si="13"/>
        <v>155</v>
      </c>
      <c r="AD18" s="63">
        <f t="shared" si="13"/>
        <v>152</v>
      </c>
      <c r="AE18" s="63">
        <f t="shared" si="13"/>
        <v>267</v>
      </c>
      <c r="AF18" s="63">
        <f t="shared" si="13"/>
        <v>210</v>
      </c>
      <c r="AG18" s="63">
        <f t="shared" si="13"/>
        <v>227</v>
      </c>
      <c r="AH18" s="63">
        <f t="shared" si="13"/>
        <v>197</v>
      </c>
      <c r="AI18" s="63">
        <f t="shared" si="13"/>
        <v>245</v>
      </c>
      <c r="AJ18" s="63">
        <f t="shared" si="13"/>
        <v>272</v>
      </c>
      <c r="AK18" s="63">
        <f t="shared" si="13"/>
        <v>298</v>
      </c>
      <c r="AL18" s="40">
        <f t="shared" si="13"/>
        <v>235</v>
      </c>
      <c r="AM18" s="63">
        <f t="shared" si="13"/>
        <v>214</v>
      </c>
      <c r="AN18" s="63">
        <f t="shared" si="13"/>
        <v>228</v>
      </c>
      <c r="AO18" s="63">
        <f t="shared" si="13"/>
        <v>203</v>
      </c>
      <c r="AP18" s="63">
        <f t="shared" si="13"/>
        <v>235</v>
      </c>
      <c r="AQ18" s="63">
        <f t="shared" si="13"/>
        <v>296</v>
      </c>
      <c r="AR18" s="63">
        <f t="shared" si="13"/>
        <v>259</v>
      </c>
      <c r="AS18" s="63">
        <f t="shared" si="13"/>
        <v>259</v>
      </c>
      <c r="AT18" s="63">
        <f t="shared" si="13"/>
        <v>148</v>
      </c>
      <c r="AU18" s="63">
        <f t="shared" si="13"/>
        <v>212</v>
      </c>
      <c r="AV18" s="63">
        <f t="shared" si="13"/>
        <v>0</v>
      </c>
      <c r="AW18" s="63">
        <f t="shared" si="13"/>
        <v>0</v>
      </c>
      <c r="AX18" s="63">
        <f t="shared" si="13"/>
        <v>0</v>
      </c>
      <c r="AY18" s="63">
        <f t="shared" si="13"/>
        <v>0</v>
      </c>
      <c r="AZ18" s="63">
        <f t="shared" si="13"/>
        <v>0</v>
      </c>
      <c r="BA18" s="63">
        <f t="shared" si="13"/>
        <v>0</v>
      </c>
      <c r="BB18" s="63">
        <f t="shared" si="13"/>
        <v>0</v>
      </c>
      <c r="BC18" s="63">
        <f t="shared" si="13"/>
        <v>0</v>
      </c>
      <c r="BD18" s="63">
        <f t="shared" si="13"/>
        <v>0</v>
      </c>
      <c r="BE18" s="63">
        <f t="shared" si="13"/>
        <v>0</v>
      </c>
      <c r="BF18" s="63">
        <f t="shared" si="13"/>
        <v>0</v>
      </c>
      <c r="BG18" s="63">
        <f t="shared" si="13"/>
        <v>0</v>
      </c>
      <c r="BH18" s="63">
        <f t="shared" si="13"/>
        <v>0</v>
      </c>
      <c r="BI18" s="63">
        <f t="shared" si="13"/>
        <v>0</v>
      </c>
      <c r="BJ18" s="63">
        <f t="shared" si="13"/>
        <v>0</v>
      </c>
      <c r="BK18" s="63">
        <f t="shared" si="13"/>
        <v>0</v>
      </c>
      <c r="BL18" s="63">
        <f t="shared" si="13"/>
        <v>0</v>
      </c>
      <c r="BM18" s="63">
        <f t="shared" si="13"/>
        <v>0</v>
      </c>
      <c r="BN18" s="63">
        <f t="shared" si="13"/>
        <v>0</v>
      </c>
      <c r="BO18" s="63">
        <f t="shared" si="13"/>
        <v>0</v>
      </c>
      <c r="BP18" s="63">
        <f t="shared" si="13"/>
        <v>0</v>
      </c>
    </row>
    <row r="19" spans="1:68" x14ac:dyDescent="0.25">
      <c r="B19" s="61"/>
      <c r="C19" s="62" t="s">
        <v>33</v>
      </c>
      <c r="D19" s="63">
        <f>SUM(D48,D68,D88,D108,D129,D151)</f>
        <v>0</v>
      </c>
      <c r="E19" s="63">
        <v>0</v>
      </c>
      <c r="F19" s="63">
        <v>47</v>
      </c>
      <c r="G19" s="63">
        <f t="shared" si="10"/>
        <v>46</v>
      </c>
      <c r="H19" s="63">
        <f t="shared" si="10"/>
        <v>51</v>
      </c>
      <c r="I19" s="63">
        <f t="shared" si="10"/>
        <v>36</v>
      </c>
      <c r="J19" s="63">
        <v>62</v>
      </c>
      <c r="K19" s="63">
        <v>45</v>
      </c>
      <c r="L19" s="63">
        <v>58</v>
      </c>
      <c r="M19" s="63">
        <v>85</v>
      </c>
      <c r="N19" s="63">
        <v>57</v>
      </c>
      <c r="O19" s="63">
        <v>56</v>
      </c>
      <c r="P19" s="63">
        <v>55</v>
      </c>
      <c r="Q19" s="63">
        <v>18</v>
      </c>
      <c r="R19" s="63">
        <v>81</v>
      </c>
      <c r="S19" s="63">
        <f t="shared" si="11"/>
        <v>22</v>
      </c>
      <c r="T19" s="63">
        <f t="shared" si="11"/>
        <v>25</v>
      </c>
      <c r="U19" s="63">
        <f t="shared" si="11"/>
        <v>57</v>
      </c>
      <c r="V19" s="63">
        <f t="shared" si="11"/>
        <v>72</v>
      </c>
      <c r="W19" s="63">
        <v>65</v>
      </c>
      <c r="X19" s="63">
        <v>56</v>
      </c>
      <c r="Y19" s="63">
        <v>40</v>
      </c>
      <c r="Z19" s="63">
        <v>84</v>
      </c>
      <c r="AA19" s="63">
        <v>105</v>
      </c>
      <c r="AB19" s="63">
        <f t="shared" ref="AB19:BP19" si="14">SUM(AB48,AB68,AB88,AB108,AB129,AB151)</f>
        <v>69</v>
      </c>
      <c r="AC19" s="63">
        <f t="shared" si="14"/>
        <v>75</v>
      </c>
      <c r="AD19" s="63">
        <f t="shared" si="14"/>
        <v>50</v>
      </c>
      <c r="AE19" s="63">
        <f t="shared" si="14"/>
        <v>115</v>
      </c>
      <c r="AF19" s="63">
        <f t="shared" si="14"/>
        <v>67</v>
      </c>
      <c r="AG19" s="63">
        <f t="shared" si="14"/>
        <v>57</v>
      </c>
      <c r="AH19" s="63">
        <f t="shared" si="14"/>
        <v>74</v>
      </c>
      <c r="AI19" s="63">
        <f t="shared" si="14"/>
        <v>84</v>
      </c>
      <c r="AJ19" s="63">
        <f t="shared" si="14"/>
        <v>136</v>
      </c>
      <c r="AK19" s="63">
        <f t="shared" si="14"/>
        <v>161</v>
      </c>
      <c r="AL19" s="40">
        <f t="shared" si="14"/>
        <v>85</v>
      </c>
      <c r="AM19" s="63">
        <f t="shared" si="14"/>
        <v>101</v>
      </c>
      <c r="AN19" s="63">
        <f t="shared" si="14"/>
        <v>62</v>
      </c>
      <c r="AO19" s="63">
        <f t="shared" si="14"/>
        <v>49</v>
      </c>
      <c r="AP19" s="63">
        <f t="shared" si="14"/>
        <v>87</v>
      </c>
      <c r="AQ19" s="63">
        <f t="shared" si="14"/>
        <v>132</v>
      </c>
      <c r="AR19" s="63">
        <f t="shared" si="14"/>
        <v>111</v>
      </c>
      <c r="AS19" s="63">
        <f t="shared" si="14"/>
        <v>42</v>
      </c>
      <c r="AT19" s="63">
        <f t="shared" si="14"/>
        <v>111</v>
      </c>
      <c r="AU19" s="63">
        <f t="shared" si="14"/>
        <v>82</v>
      </c>
      <c r="AV19" s="63">
        <f t="shared" si="14"/>
        <v>0</v>
      </c>
      <c r="AW19" s="63">
        <f t="shared" si="14"/>
        <v>0</v>
      </c>
      <c r="AX19" s="63">
        <f t="shared" si="14"/>
        <v>0</v>
      </c>
      <c r="AY19" s="63">
        <f t="shared" si="14"/>
        <v>0</v>
      </c>
      <c r="AZ19" s="63">
        <f t="shared" si="14"/>
        <v>0</v>
      </c>
      <c r="BA19" s="63">
        <f t="shared" si="14"/>
        <v>0</v>
      </c>
      <c r="BB19" s="63">
        <f t="shared" si="14"/>
        <v>0</v>
      </c>
      <c r="BC19" s="63">
        <f t="shared" si="14"/>
        <v>0</v>
      </c>
      <c r="BD19" s="63">
        <f t="shared" si="14"/>
        <v>0</v>
      </c>
      <c r="BE19" s="63">
        <f t="shared" si="14"/>
        <v>0</v>
      </c>
      <c r="BF19" s="63">
        <f t="shared" si="14"/>
        <v>0</v>
      </c>
      <c r="BG19" s="63">
        <f t="shared" si="14"/>
        <v>0</v>
      </c>
      <c r="BH19" s="63">
        <f t="shared" si="14"/>
        <v>0</v>
      </c>
      <c r="BI19" s="63">
        <f t="shared" si="14"/>
        <v>0</v>
      </c>
      <c r="BJ19" s="63">
        <f t="shared" si="14"/>
        <v>0</v>
      </c>
      <c r="BK19" s="63">
        <f t="shared" si="14"/>
        <v>0</v>
      </c>
      <c r="BL19" s="63">
        <f t="shared" si="14"/>
        <v>0</v>
      </c>
      <c r="BM19" s="63">
        <f t="shared" si="14"/>
        <v>0</v>
      </c>
      <c r="BN19" s="63">
        <f t="shared" si="14"/>
        <v>0</v>
      </c>
      <c r="BO19" s="63">
        <f t="shared" si="14"/>
        <v>0</v>
      </c>
      <c r="BP19" s="63">
        <f t="shared" si="14"/>
        <v>0</v>
      </c>
    </row>
    <row r="20" spans="1:68" ht="26.4" x14ac:dyDescent="0.25">
      <c r="B20" s="61">
        <v>10</v>
      </c>
      <c r="C20" s="62" t="s">
        <v>34</v>
      </c>
      <c r="D20" s="63">
        <f t="shared" ref="D20:AI20" si="15">SUM(D21:D23)</f>
        <v>75</v>
      </c>
      <c r="E20" s="63">
        <f t="shared" si="15"/>
        <v>562</v>
      </c>
      <c r="F20" s="63">
        <f t="shared" si="15"/>
        <v>726</v>
      </c>
      <c r="G20" s="63">
        <f t="shared" si="15"/>
        <v>851</v>
      </c>
      <c r="H20" s="63">
        <f t="shared" si="15"/>
        <v>370</v>
      </c>
      <c r="I20" s="63">
        <f t="shared" si="15"/>
        <v>555</v>
      </c>
      <c r="J20" s="63">
        <f t="shared" si="15"/>
        <v>695</v>
      </c>
      <c r="K20" s="63">
        <f t="shared" si="15"/>
        <v>629</v>
      </c>
      <c r="L20" s="63">
        <f t="shared" si="15"/>
        <v>629</v>
      </c>
      <c r="M20" s="63">
        <f t="shared" si="15"/>
        <v>659</v>
      </c>
      <c r="N20" s="63">
        <f t="shared" si="15"/>
        <v>644</v>
      </c>
      <c r="O20" s="63">
        <f t="shared" si="15"/>
        <v>792</v>
      </c>
      <c r="P20" s="63">
        <f t="shared" si="15"/>
        <v>518</v>
      </c>
      <c r="Q20" s="63">
        <f t="shared" si="15"/>
        <v>622</v>
      </c>
      <c r="R20" s="63">
        <f t="shared" si="15"/>
        <v>740</v>
      </c>
      <c r="S20" s="63">
        <f t="shared" si="15"/>
        <v>599</v>
      </c>
      <c r="T20" s="63">
        <f t="shared" si="15"/>
        <v>584</v>
      </c>
      <c r="U20" s="63">
        <f t="shared" si="15"/>
        <v>682</v>
      </c>
      <c r="V20" s="63">
        <f t="shared" si="15"/>
        <v>659</v>
      </c>
      <c r="W20" s="63">
        <f t="shared" si="15"/>
        <v>777</v>
      </c>
      <c r="X20" s="63">
        <f t="shared" si="15"/>
        <v>592</v>
      </c>
      <c r="Y20" s="63">
        <f t="shared" si="15"/>
        <v>703</v>
      </c>
      <c r="Z20" s="63">
        <f t="shared" si="15"/>
        <v>578</v>
      </c>
      <c r="AA20" s="63">
        <f t="shared" si="15"/>
        <v>444</v>
      </c>
      <c r="AB20" s="63">
        <f t="shared" si="15"/>
        <v>259</v>
      </c>
      <c r="AC20" s="63">
        <f t="shared" si="15"/>
        <v>511</v>
      </c>
      <c r="AD20" s="63">
        <f t="shared" si="15"/>
        <v>481</v>
      </c>
      <c r="AE20" s="63">
        <f t="shared" si="15"/>
        <v>518</v>
      </c>
      <c r="AF20" s="63">
        <f t="shared" si="15"/>
        <v>407</v>
      </c>
      <c r="AG20" s="63">
        <f t="shared" si="15"/>
        <v>571</v>
      </c>
      <c r="AH20" s="63">
        <f t="shared" si="15"/>
        <v>185</v>
      </c>
      <c r="AI20" s="63">
        <f t="shared" si="15"/>
        <v>518</v>
      </c>
      <c r="AJ20" s="63">
        <f t="shared" ref="AJ20:BO20" si="16">SUM(AJ21:AJ23)</f>
        <v>510</v>
      </c>
      <c r="AK20" s="63">
        <f t="shared" si="16"/>
        <v>703</v>
      </c>
      <c r="AL20" s="40">
        <f t="shared" si="16"/>
        <v>599</v>
      </c>
      <c r="AM20" s="63">
        <f t="shared" si="16"/>
        <v>644</v>
      </c>
      <c r="AN20" s="63">
        <f t="shared" si="16"/>
        <v>466</v>
      </c>
      <c r="AO20" s="63">
        <f t="shared" si="16"/>
        <v>667</v>
      </c>
      <c r="AP20" s="63">
        <f t="shared" si="16"/>
        <v>697</v>
      </c>
      <c r="AQ20" s="63">
        <f t="shared" si="16"/>
        <v>407</v>
      </c>
      <c r="AR20" s="63">
        <f t="shared" si="16"/>
        <v>437</v>
      </c>
      <c r="AS20" s="63">
        <f t="shared" si="16"/>
        <v>696</v>
      </c>
      <c r="AT20" s="63">
        <f t="shared" si="16"/>
        <v>629</v>
      </c>
      <c r="AU20" s="63">
        <f t="shared" si="16"/>
        <v>481</v>
      </c>
      <c r="AV20" s="63">
        <f t="shared" si="16"/>
        <v>0</v>
      </c>
      <c r="AW20" s="63">
        <f t="shared" si="16"/>
        <v>0</v>
      </c>
      <c r="AX20" s="63">
        <f t="shared" si="16"/>
        <v>0</v>
      </c>
      <c r="AY20" s="63">
        <f t="shared" si="16"/>
        <v>0</v>
      </c>
      <c r="AZ20" s="63">
        <f t="shared" si="16"/>
        <v>0</v>
      </c>
      <c r="BA20" s="63">
        <f t="shared" si="16"/>
        <v>0</v>
      </c>
      <c r="BB20" s="63">
        <f t="shared" si="16"/>
        <v>0</v>
      </c>
      <c r="BC20" s="63">
        <f t="shared" si="16"/>
        <v>0</v>
      </c>
      <c r="BD20" s="63">
        <f t="shared" si="16"/>
        <v>0</v>
      </c>
      <c r="BE20" s="63">
        <f t="shared" si="16"/>
        <v>0</v>
      </c>
      <c r="BF20" s="63">
        <f t="shared" si="16"/>
        <v>0</v>
      </c>
      <c r="BG20" s="63">
        <f t="shared" si="16"/>
        <v>0</v>
      </c>
      <c r="BH20" s="63">
        <f t="shared" si="16"/>
        <v>0</v>
      </c>
      <c r="BI20" s="63">
        <f t="shared" si="16"/>
        <v>0</v>
      </c>
      <c r="BJ20" s="63">
        <f t="shared" si="16"/>
        <v>0</v>
      </c>
      <c r="BK20" s="63">
        <f t="shared" si="16"/>
        <v>0</v>
      </c>
      <c r="BL20" s="63">
        <f t="shared" si="16"/>
        <v>0</v>
      </c>
      <c r="BM20" s="63">
        <f t="shared" si="16"/>
        <v>0</v>
      </c>
      <c r="BN20" s="63">
        <f t="shared" si="16"/>
        <v>0</v>
      </c>
      <c r="BO20" s="63">
        <f t="shared" si="16"/>
        <v>0</v>
      </c>
      <c r="BP20" s="63">
        <f t="shared" ref="BP20" si="17">SUM(BP21:BP23)</f>
        <v>0</v>
      </c>
    </row>
    <row r="21" spans="1:68" ht="24.45" customHeight="1" x14ac:dyDescent="0.25">
      <c r="B21" s="61"/>
      <c r="C21" s="62" t="s">
        <v>35</v>
      </c>
      <c r="D21" s="63">
        <f>Cálculo_de_Cuota!C19</f>
        <v>75</v>
      </c>
      <c r="E21" s="63">
        <f>Cálculo_de_Cuota!D19</f>
        <v>225</v>
      </c>
      <c r="F21" s="63">
        <f>Cálculo_de_Cuota!E19</f>
        <v>300</v>
      </c>
      <c r="G21" s="63">
        <f>Cálculo_de_Cuota!F19</f>
        <v>345</v>
      </c>
      <c r="H21" s="63">
        <f>Cálculo_de_Cuota!G19</f>
        <v>150</v>
      </c>
      <c r="I21" s="63">
        <f>Cálculo_de_Cuota!H19</f>
        <v>225</v>
      </c>
      <c r="J21" s="63">
        <f>Cálculo_de_Cuota!I19</f>
        <v>255</v>
      </c>
      <c r="K21" s="63">
        <f>Cálculo_de_Cuota!J19</f>
        <v>255</v>
      </c>
      <c r="L21" s="63">
        <f>Cálculo_de_Cuota!K19</f>
        <v>255</v>
      </c>
      <c r="M21" s="63">
        <f>Cálculo_de_Cuota!L19</f>
        <v>270</v>
      </c>
      <c r="N21" s="63">
        <f>Cálculo_de_Cuota!M19</f>
        <v>255</v>
      </c>
      <c r="O21" s="63">
        <f>Cálculo_de_Cuota!N19</f>
        <v>330</v>
      </c>
      <c r="P21" s="63">
        <f>Cálculo_de_Cuota!O19</f>
        <v>210</v>
      </c>
      <c r="Q21" s="63">
        <f>Cálculo_de_Cuota!P19</f>
        <v>255</v>
      </c>
      <c r="R21" s="63">
        <f>Cálculo_de_Cuota!Q19</f>
        <v>300</v>
      </c>
      <c r="S21" s="63">
        <f>Cálculo_de_Cuota!R19</f>
        <v>255</v>
      </c>
      <c r="T21" s="63">
        <f>Cálculo_de_Cuota!S19</f>
        <v>210</v>
      </c>
      <c r="U21" s="63">
        <f>Cálculo_de_Cuota!T19</f>
        <v>285</v>
      </c>
      <c r="V21" s="63">
        <f>Cálculo_de_Cuota!U19</f>
        <v>270</v>
      </c>
      <c r="W21" s="63">
        <f>Cálculo_de_Cuota!V19</f>
        <v>315</v>
      </c>
      <c r="X21" s="63">
        <f>Cálculo_de_Cuota!W19</f>
        <v>240</v>
      </c>
      <c r="Y21" s="63">
        <f>Cálculo_de_Cuota!X19</f>
        <v>285</v>
      </c>
      <c r="Z21" s="63">
        <f>Cálculo_de_Cuota!Y19</f>
        <v>240</v>
      </c>
      <c r="AA21" s="63">
        <f>Cálculo_de_Cuota!Z19</f>
        <v>180</v>
      </c>
      <c r="AB21" s="63">
        <f>Cálculo_de_Cuota!AA19</f>
        <v>105</v>
      </c>
      <c r="AC21" s="63">
        <f>Cálculo_de_Cuota!AB19</f>
        <v>210</v>
      </c>
      <c r="AD21" s="63">
        <f>Cálculo_de_Cuota!AC19</f>
        <v>195</v>
      </c>
      <c r="AE21" s="63">
        <f>Cálculo_de_Cuota!AD19</f>
        <v>210</v>
      </c>
      <c r="AF21" s="63">
        <f>Cálculo_de_Cuota!AE19</f>
        <v>165</v>
      </c>
      <c r="AG21" s="63">
        <f>Cálculo_de_Cuota!AF19</f>
        <v>240</v>
      </c>
      <c r="AH21" s="63">
        <f>Cálculo_de_Cuota!AG19</f>
        <v>75</v>
      </c>
      <c r="AI21" s="63">
        <f>Cálculo_de_Cuota!AH19</f>
        <v>210</v>
      </c>
      <c r="AJ21" s="63">
        <f>Cálculo_de_Cuota!AI19</f>
        <v>210</v>
      </c>
      <c r="AK21" s="63">
        <f>Cálculo_de_Cuota!AJ19</f>
        <v>285</v>
      </c>
      <c r="AL21" s="40">
        <f>Cálculo_de_Cuota!AK19</f>
        <v>240</v>
      </c>
      <c r="AM21" s="63">
        <f>Cálculo_de_Cuota!AL19</f>
        <v>255</v>
      </c>
      <c r="AN21" s="63">
        <f>Cálculo_de_Cuota!AM19</f>
        <v>180</v>
      </c>
      <c r="AO21" s="63">
        <f>Cálculo_de_Cuota!AN19</f>
        <v>270</v>
      </c>
      <c r="AP21" s="63">
        <f>Cálculo_de_Cuota!AO19</f>
        <v>300</v>
      </c>
      <c r="AQ21" s="63">
        <f>Cálculo_de_Cuota!AP19</f>
        <v>165</v>
      </c>
      <c r="AR21" s="63">
        <f>Cálculo_de_Cuota!AQ19</f>
        <v>180</v>
      </c>
      <c r="AS21" s="63">
        <f>Cálculo_de_Cuota!AR19</f>
        <v>285</v>
      </c>
      <c r="AT21" s="63">
        <f>Cálculo_de_Cuota!AS19</f>
        <v>255</v>
      </c>
      <c r="AU21" s="63">
        <f>Cálculo_de_Cuota!AT19</f>
        <v>195</v>
      </c>
      <c r="AV21" s="63">
        <f>Cálculo_de_Cuota!AU19</f>
        <v>0</v>
      </c>
      <c r="AW21" s="63">
        <f>Cálculo_de_Cuota!AV19</f>
        <v>0</v>
      </c>
      <c r="AX21" s="63">
        <f>Cálculo_de_Cuota!AW19</f>
        <v>0</v>
      </c>
      <c r="AY21" s="63">
        <f>Cálculo_de_Cuota!AX19</f>
        <v>0</v>
      </c>
      <c r="AZ21" s="63">
        <f>Cálculo_de_Cuota!AY19</f>
        <v>0</v>
      </c>
      <c r="BA21" s="63">
        <f>Cálculo_de_Cuota!AZ19</f>
        <v>0</v>
      </c>
      <c r="BB21" s="63">
        <f>Cálculo_de_Cuota!BA19</f>
        <v>0</v>
      </c>
      <c r="BC21" s="63">
        <f>Cálculo_de_Cuota!BB19</f>
        <v>0</v>
      </c>
      <c r="BD21" s="63">
        <f>Cálculo_de_Cuota!BC19</f>
        <v>0</v>
      </c>
      <c r="BE21" s="63">
        <f>Cálculo_de_Cuota!BD19</f>
        <v>0</v>
      </c>
      <c r="BF21" s="63">
        <f>Cálculo_de_Cuota!BE19</f>
        <v>0</v>
      </c>
      <c r="BG21" s="63">
        <f>Cálculo_de_Cuota!BF19</f>
        <v>0</v>
      </c>
      <c r="BH21" s="63">
        <f>Cálculo_de_Cuota!BG19</f>
        <v>0</v>
      </c>
      <c r="BI21" s="63">
        <f>Cálculo_de_Cuota!BH19</f>
        <v>0</v>
      </c>
      <c r="BJ21" s="63">
        <f>Cálculo_de_Cuota!BI19</f>
        <v>0</v>
      </c>
      <c r="BK21" s="63">
        <f>Cálculo_de_Cuota!BJ19</f>
        <v>0</v>
      </c>
      <c r="BL21" s="63">
        <f>Cálculo_de_Cuota!BK19</f>
        <v>0</v>
      </c>
      <c r="BM21" s="63">
        <f>Cálculo_de_Cuota!BL19</f>
        <v>0</v>
      </c>
      <c r="BN21" s="63">
        <f>Cálculo_de_Cuota!BM19</f>
        <v>0</v>
      </c>
      <c r="BO21" s="63">
        <f>Cálculo_de_Cuota!BN19</f>
        <v>0</v>
      </c>
      <c r="BP21" s="63">
        <f>Cálculo_de_Cuota!BO19</f>
        <v>0</v>
      </c>
    </row>
    <row r="22" spans="1:68" ht="21" customHeight="1" x14ac:dyDescent="0.25">
      <c r="B22" s="61"/>
      <c r="C22" s="62" t="s">
        <v>36</v>
      </c>
      <c r="D22" s="63">
        <f>Cálculo_de_Cuota!C20</f>
        <v>0</v>
      </c>
      <c r="E22" s="63">
        <f>Cálculo_de_Cuota!D20</f>
        <v>225</v>
      </c>
      <c r="F22" s="63">
        <f>Cálculo_de_Cuota!E20</f>
        <v>300</v>
      </c>
      <c r="G22" s="63">
        <f>Cálculo_de_Cuota!F20</f>
        <v>345</v>
      </c>
      <c r="H22" s="63">
        <f>Cálculo_de_Cuota!G20</f>
        <v>150</v>
      </c>
      <c r="I22" s="63">
        <f>Cálculo_de_Cuota!H20</f>
        <v>225</v>
      </c>
      <c r="J22" s="63">
        <f>Cálculo_de_Cuota!I20</f>
        <v>300</v>
      </c>
      <c r="K22" s="63">
        <f>Cálculo_de_Cuota!J20</f>
        <v>255</v>
      </c>
      <c r="L22" s="63">
        <f>Cálculo_de_Cuota!K20</f>
        <v>255</v>
      </c>
      <c r="M22" s="63">
        <f>Cálculo_de_Cuota!L20</f>
        <v>270</v>
      </c>
      <c r="N22" s="63">
        <f>Cálculo_de_Cuota!M20</f>
        <v>270</v>
      </c>
      <c r="O22" s="63">
        <f>Cálculo_de_Cuota!N20</f>
        <v>315</v>
      </c>
      <c r="P22" s="63">
        <f>Cálculo_de_Cuota!O20</f>
        <v>210</v>
      </c>
      <c r="Q22" s="63">
        <f>Cálculo_de_Cuota!P20</f>
        <v>255</v>
      </c>
      <c r="R22" s="63">
        <f>Cálculo_de_Cuota!Q20</f>
        <v>300</v>
      </c>
      <c r="S22" s="63">
        <f>Cálculo_de_Cuota!R20</f>
        <v>225</v>
      </c>
      <c r="T22" s="63">
        <f>Cálculo_de_Cuota!S20</f>
        <v>255</v>
      </c>
      <c r="U22" s="63">
        <f>Cálculo_de_Cuota!T20</f>
        <v>285</v>
      </c>
      <c r="V22" s="63">
        <f>Cálculo_de_Cuota!U20</f>
        <v>270</v>
      </c>
      <c r="W22" s="63">
        <f>Cálculo_de_Cuota!V20</f>
        <v>315</v>
      </c>
      <c r="X22" s="63">
        <f>Cálculo_de_Cuota!W20</f>
        <v>240</v>
      </c>
      <c r="Y22" s="63">
        <f>Cálculo_de_Cuota!X20</f>
        <v>285</v>
      </c>
      <c r="Z22" s="63">
        <f>Cálculo_de_Cuota!Y20</f>
        <v>240</v>
      </c>
      <c r="AA22" s="63">
        <f>Cálculo_de_Cuota!Z20</f>
        <v>180</v>
      </c>
      <c r="AB22" s="63">
        <f>Cálculo_de_Cuota!AA20</f>
        <v>105</v>
      </c>
      <c r="AC22" s="63">
        <f>Cálculo_de_Cuota!AB20</f>
        <v>210</v>
      </c>
      <c r="AD22" s="63">
        <f>Cálculo_de_Cuota!AC20</f>
        <v>195</v>
      </c>
      <c r="AE22" s="63">
        <f>Cálculo_de_Cuota!AD20</f>
        <v>210</v>
      </c>
      <c r="AF22" s="63">
        <f>Cálculo_de_Cuota!AE20</f>
        <v>165</v>
      </c>
      <c r="AG22" s="63">
        <f>Cálculo_de_Cuota!AF20</f>
        <v>240</v>
      </c>
      <c r="AH22" s="63">
        <f>Cálculo_de_Cuota!AG20</f>
        <v>75</v>
      </c>
      <c r="AI22" s="63">
        <f>Cálculo_de_Cuota!AH20</f>
        <v>210</v>
      </c>
      <c r="AJ22" s="63">
        <f>Cálculo_de_Cuota!AI20</f>
        <v>195</v>
      </c>
      <c r="AK22" s="63">
        <f>Cálculo_de_Cuota!AJ20</f>
        <v>285</v>
      </c>
      <c r="AL22" s="40">
        <f>Cálculo_de_Cuota!AK20</f>
        <v>240</v>
      </c>
      <c r="AM22" s="63">
        <f>Cálculo_de_Cuota!AL20</f>
        <v>270</v>
      </c>
      <c r="AN22" s="63">
        <f>Cálculo_de_Cuota!AM20</f>
        <v>195</v>
      </c>
      <c r="AO22" s="63">
        <f>Cálculo_de_Cuota!AN20</f>
        <v>285</v>
      </c>
      <c r="AP22" s="63">
        <f>Cálculo_de_Cuota!AO20</f>
        <v>285</v>
      </c>
      <c r="AQ22" s="63">
        <f>Cálculo_de_Cuota!AP20</f>
        <v>165</v>
      </c>
      <c r="AR22" s="63">
        <f>Cálculo_de_Cuota!AQ20</f>
        <v>180</v>
      </c>
      <c r="AS22" s="63">
        <f>Cálculo_de_Cuota!AR20</f>
        <v>285</v>
      </c>
      <c r="AT22" s="63">
        <f>Cálculo_de_Cuota!AS20</f>
        <v>255</v>
      </c>
      <c r="AU22" s="63">
        <f>Cálculo_de_Cuota!AT20</f>
        <v>195</v>
      </c>
      <c r="AV22" s="63">
        <f>Cálculo_de_Cuota!AU20</f>
        <v>0</v>
      </c>
      <c r="AW22" s="63">
        <f>Cálculo_de_Cuota!AV20</f>
        <v>0</v>
      </c>
      <c r="AX22" s="63">
        <f>Cálculo_de_Cuota!AW20</f>
        <v>0</v>
      </c>
      <c r="AY22" s="63">
        <f>Cálculo_de_Cuota!AX20</f>
        <v>0</v>
      </c>
      <c r="AZ22" s="63">
        <f>Cálculo_de_Cuota!AY20</f>
        <v>0</v>
      </c>
      <c r="BA22" s="63">
        <f>Cálculo_de_Cuota!AZ20</f>
        <v>0</v>
      </c>
      <c r="BB22" s="63">
        <f>Cálculo_de_Cuota!BA20</f>
        <v>0</v>
      </c>
      <c r="BC22" s="63">
        <f>Cálculo_de_Cuota!BB20</f>
        <v>0</v>
      </c>
      <c r="BD22" s="63">
        <f>Cálculo_de_Cuota!BC20</f>
        <v>0</v>
      </c>
      <c r="BE22" s="63">
        <f>Cálculo_de_Cuota!BD20</f>
        <v>0</v>
      </c>
      <c r="BF22" s="63">
        <f>Cálculo_de_Cuota!BE20</f>
        <v>0</v>
      </c>
      <c r="BG22" s="63">
        <f>Cálculo_de_Cuota!BF20</f>
        <v>0</v>
      </c>
      <c r="BH22" s="63">
        <f>Cálculo_de_Cuota!BG20</f>
        <v>0</v>
      </c>
      <c r="BI22" s="63">
        <f>Cálculo_de_Cuota!BH20</f>
        <v>0</v>
      </c>
      <c r="BJ22" s="63">
        <f>Cálculo_de_Cuota!BI20</f>
        <v>0</v>
      </c>
      <c r="BK22" s="63">
        <f>Cálculo_de_Cuota!BJ20</f>
        <v>0</v>
      </c>
      <c r="BL22" s="63">
        <f>Cálculo_de_Cuota!BK20</f>
        <v>0</v>
      </c>
      <c r="BM22" s="63">
        <f>Cálculo_de_Cuota!BL20</f>
        <v>0</v>
      </c>
      <c r="BN22" s="63">
        <f>Cálculo_de_Cuota!BM20</f>
        <v>0</v>
      </c>
      <c r="BO22" s="63">
        <f>Cálculo_de_Cuota!BN20</f>
        <v>0</v>
      </c>
      <c r="BP22" s="63">
        <f>Cálculo_de_Cuota!BO20</f>
        <v>0</v>
      </c>
    </row>
    <row r="23" spans="1:68" ht="26.4" x14ac:dyDescent="0.25">
      <c r="B23" s="61"/>
      <c r="C23" s="62" t="s">
        <v>37</v>
      </c>
      <c r="D23" s="63">
        <f>Cálculo_de_Cuota!C21</f>
        <v>0</v>
      </c>
      <c r="E23" s="63">
        <f>Cálculo_de_Cuota!D21</f>
        <v>112</v>
      </c>
      <c r="F23" s="63">
        <f>Cálculo_de_Cuota!E21</f>
        <v>126</v>
      </c>
      <c r="G23" s="63">
        <f>Cálculo_de_Cuota!F21</f>
        <v>161</v>
      </c>
      <c r="H23" s="63">
        <f>Cálculo_de_Cuota!G21</f>
        <v>70</v>
      </c>
      <c r="I23" s="63">
        <f>Cálculo_de_Cuota!H21</f>
        <v>105</v>
      </c>
      <c r="J23" s="63">
        <f>Cálculo_de_Cuota!I21</f>
        <v>140</v>
      </c>
      <c r="K23" s="63">
        <f>Cálculo_de_Cuota!J21</f>
        <v>119</v>
      </c>
      <c r="L23" s="63">
        <f>Cálculo_de_Cuota!K21</f>
        <v>119</v>
      </c>
      <c r="M23" s="63">
        <f>Cálculo_de_Cuota!L21</f>
        <v>119</v>
      </c>
      <c r="N23" s="63">
        <f>Cálculo_de_Cuota!M21</f>
        <v>119</v>
      </c>
      <c r="O23" s="63">
        <f>Cálculo_de_Cuota!N21</f>
        <v>147</v>
      </c>
      <c r="P23" s="63">
        <f>Cálculo_de_Cuota!O21</f>
        <v>98</v>
      </c>
      <c r="Q23" s="63">
        <f>Cálculo_de_Cuota!P21</f>
        <v>112</v>
      </c>
      <c r="R23" s="63">
        <f>Cálculo_de_Cuota!Q21</f>
        <v>140</v>
      </c>
      <c r="S23" s="63">
        <f>Cálculo_de_Cuota!R21</f>
        <v>119</v>
      </c>
      <c r="T23" s="63">
        <f>Cálculo_de_Cuota!S21</f>
        <v>119</v>
      </c>
      <c r="U23" s="63">
        <f>Cálculo_de_Cuota!T21</f>
        <v>112</v>
      </c>
      <c r="V23" s="63">
        <f>Cálculo_de_Cuota!U21</f>
        <v>119</v>
      </c>
      <c r="W23" s="63">
        <f>Cálculo_de_Cuota!V21</f>
        <v>147</v>
      </c>
      <c r="X23" s="63">
        <f>Cálculo_de_Cuota!W21</f>
        <v>112</v>
      </c>
      <c r="Y23" s="63">
        <f>Cálculo_de_Cuota!X21</f>
        <v>133</v>
      </c>
      <c r="Z23" s="63">
        <f>Cálculo_de_Cuota!Y21</f>
        <v>98</v>
      </c>
      <c r="AA23" s="63">
        <f>Cálculo_de_Cuota!Z21</f>
        <v>84</v>
      </c>
      <c r="AB23" s="63">
        <f>Cálculo_de_Cuota!AA21</f>
        <v>49</v>
      </c>
      <c r="AC23" s="63">
        <f>Cálculo_de_Cuota!AB21</f>
        <v>91</v>
      </c>
      <c r="AD23" s="63">
        <f>Cálculo_de_Cuota!AC21</f>
        <v>91</v>
      </c>
      <c r="AE23" s="63">
        <f>Cálculo_de_Cuota!AD21</f>
        <v>98</v>
      </c>
      <c r="AF23" s="63">
        <f>Cálculo_de_Cuota!AE21</f>
        <v>77</v>
      </c>
      <c r="AG23" s="63">
        <f>Cálculo_de_Cuota!AF21</f>
        <v>91</v>
      </c>
      <c r="AH23" s="63">
        <f>Cálculo_de_Cuota!AG21</f>
        <v>35</v>
      </c>
      <c r="AI23" s="63">
        <f>Cálculo_de_Cuota!AH21</f>
        <v>98</v>
      </c>
      <c r="AJ23" s="63">
        <f>Cálculo_de_Cuota!AI21</f>
        <v>105</v>
      </c>
      <c r="AK23" s="63">
        <f>Cálculo_de_Cuota!AJ21</f>
        <v>133</v>
      </c>
      <c r="AL23" s="40">
        <f>Cálculo_de_Cuota!AK21</f>
        <v>119</v>
      </c>
      <c r="AM23" s="63">
        <f>Cálculo_de_Cuota!AL21</f>
        <v>119</v>
      </c>
      <c r="AN23" s="63">
        <f>Cálculo_de_Cuota!AM21</f>
        <v>91</v>
      </c>
      <c r="AO23" s="63">
        <f>Cálculo_de_Cuota!AN21</f>
        <v>112</v>
      </c>
      <c r="AP23" s="63">
        <f>Cálculo_de_Cuota!AO21</f>
        <v>112</v>
      </c>
      <c r="AQ23" s="63">
        <f>Cálculo_de_Cuota!AP21</f>
        <v>77</v>
      </c>
      <c r="AR23" s="63">
        <f>Cálculo_de_Cuota!AQ21</f>
        <v>77</v>
      </c>
      <c r="AS23" s="63">
        <f>Cálculo_de_Cuota!AR21</f>
        <v>126</v>
      </c>
      <c r="AT23" s="63">
        <f>Cálculo_de_Cuota!AS21</f>
        <v>119</v>
      </c>
      <c r="AU23" s="63">
        <f>Cálculo_de_Cuota!AT21</f>
        <v>91</v>
      </c>
      <c r="AV23" s="63">
        <f>Cálculo_de_Cuota!AU21</f>
        <v>0</v>
      </c>
      <c r="AW23" s="63">
        <f>Cálculo_de_Cuota!AV21</f>
        <v>0</v>
      </c>
      <c r="AX23" s="63">
        <f>Cálculo_de_Cuota!AW21</f>
        <v>0</v>
      </c>
      <c r="AY23" s="63">
        <f>Cálculo_de_Cuota!AX21</f>
        <v>0</v>
      </c>
      <c r="AZ23" s="63">
        <f>Cálculo_de_Cuota!AY21</f>
        <v>0</v>
      </c>
      <c r="BA23" s="63">
        <f>Cálculo_de_Cuota!AZ21</f>
        <v>0</v>
      </c>
      <c r="BB23" s="63">
        <f>Cálculo_de_Cuota!BA21</f>
        <v>0</v>
      </c>
      <c r="BC23" s="63">
        <f>Cálculo_de_Cuota!BB21</f>
        <v>0</v>
      </c>
      <c r="BD23" s="63">
        <f>Cálculo_de_Cuota!BC21</f>
        <v>0</v>
      </c>
      <c r="BE23" s="63">
        <f>Cálculo_de_Cuota!BD21</f>
        <v>0</v>
      </c>
      <c r="BF23" s="63">
        <f>Cálculo_de_Cuota!BE21</f>
        <v>0</v>
      </c>
      <c r="BG23" s="63">
        <f>Cálculo_de_Cuota!BF21</f>
        <v>0</v>
      </c>
      <c r="BH23" s="63">
        <f>Cálculo_de_Cuota!BG21</f>
        <v>0</v>
      </c>
      <c r="BI23" s="63">
        <f>Cálculo_de_Cuota!BH21</f>
        <v>0</v>
      </c>
      <c r="BJ23" s="63">
        <f>Cálculo_de_Cuota!BI21</f>
        <v>0</v>
      </c>
      <c r="BK23" s="63">
        <f>Cálculo_de_Cuota!BJ21</f>
        <v>0</v>
      </c>
      <c r="BL23" s="63">
        <f>Cálculo_de_Cuota!BK21</f>
        <v>0</v>
      </c>
      <c r="BM23" s="63">
        <f>Cálculo_de_Cuota!BL21</f>
        <v>0</v>
      </c>
      <c r="BN23" s="63">
        <f>Cálculo_de_Cuota!BM21</f>
        <v>0</v>
      </c>
      <c r="BO23" s="63">
        <f>Cálculo_de_Cuota!BN21</f>
        <v>0</v>
      </c>
      <c r="BP23" s="63">
        <f>Cálculo_de_Cuota!BO21</f>
        <v>0</v>
      </c>
    </row>
    <row r="24" spans="1:68" x14ac:dyDescent="0.25">
      <c r="B24" s="61">
        <v>11</v>
      </c>
      <c r="C24" s="62" t="s">
        <v>38</v>
      </c>
      <c r="D24" s="63">
        <v>9</v>
      </c>
      <c r="E24" s="63">
        <v>5</v>
      </c>
      <c r="F24" s="63">
        <v>19</v>
      </c>
      <c r="G24" s="63">
        <f>SUM(G25)</f>
        <v>35</v>
      </c>
      <c r="H24" s="63">
        <f>SUM(H25)</f>
        <v>26</v>
      </c>
      <c r="I24" s="63">
        <f>SUM(I25)</f>
        <v>27</v>
      </c>
      <c r="J24" s="63">
        <v>31</v>
      </c>
      <c r="K24" s="63">
        <v>11</v>
      </c>
      <c r="L24" s="63">
        <v>21</v>
      </c>
      <c r="M24" s="63">
        <f>SUM(M25)</f>
        <v>28</v>
      </c>
      <c r="N24" s="63">
        <v>21</v>
      </c>
      <c r="O24" s="63">
        <v>43</v>
      </c>
      <c r="P24" s="63">
        <v>17</v>
      </c>
      <c r="Q24" s="63">
        <v>36</v>
      </c>
      <c r="R24" s="63">
        <v>20</v>
      </c>
      <c r="S24" s="63">
        <f>SUM(S25)</f>
        <v>18</v>
      </c>
      <c r="T24" s="63">
        <f>SUM(T25)</f>
        <v>29</v>
      </c>
      <c r="U24" s="63">
        <f>SUM(U25)</f>
        <v>44</v>
      </c>
      <c r="V24" s="63">
        <f>SUM(V25)</f>
        <v>67</v>
      </c>
      <c r="W24" s="63">
        <f>SUM(W25)</f>
        <v>39</v>
      </c>
      <c r="X24" s="63">
        <v>100</v>
      </c>
      <c r="Y24" s="63">
        <v>61</v>
      </c>
      <c r="Z24" s="63">
        <v>49</v>
      </c>
      <c r="AA24" s="63">
        <v>19</v>
      </c>
      <c r="AB24" s="63">
        <f t="shared" ref="AB24:BP24" si="18">SUM(AB25)</f>
        <v>8</v>
      </c>
      <c r="AC24" s="63">
        <f t="shared" si="18"/>
        <v>30</v>
      </c>
      <c r="AD24" s="63">
        <f t="shared" si="18"/>
        <v>27</v>
      </c>
      <c r="AE24" s="63">
        <f t="shared" si="18"/>
        <v>49</v>
      </c>
      <c r="AF24" s="63">
        <f t="shared" si="18"/>
        <v>42</v>
      </c>
      <c r="AG24" s="63">
        <f t="shared" si="18"/>
        <v>59</v>
      </c>
      <c r="AH24" s="63">
        <f t="shared" si="18"/>
        <v>37</v>
      </c>
      <c r="AI24" s="63">
        <f t="shared" si="18"/>
        <v>92</v>
      </c>
      <c r="AJ24" s="63">
        <f t="shared" si="18"/>
        <v>40</v>
      </c>
      <c r="AK24" s="63">
        <f t="shared" si="18"/>
        <v>91</v>
      </c>
      <c r="AL24" s="40">
        <f t="shared" si="18"/>
        <v>75</v>
      </c>
      <c r="AM24" s="63">
        <f t="shared" si="18"/>
        <v>73</v>
      </c>
      <c r="AN24" s="63">
        <f t="shared" si="18"/>
        <v>33</v>
      </c>
      <c r="AO24" s="63">
        <f t="shared" si="18"/>
        <v>51</v>
      </c>
      <c r="AP24" s="63">
        <f t="shared" si="18"/>
        <v>48</v>
      </c>
      <c r="AQ24" s="63">
        <f t="shared" si="18"/>
        <v>59</v>
      </c>
      <c r="AR24" s="63">
        <f t="shared" si="18"/>
        <v>35</v>
      </c>
      <c r="AS24" s="63">
        <f t="shared" si="18"/>
        <v>54</v>
      </c>
      <c r="AT24" s="63">
        <f t="shared" si="18"/>
        <v>59</v>
      </c>
      <c r="AU24" s="63">
        <f t="shared" si="18"/>
        <v>65</v>
      </c>
      <c r="AV24" s="63">
        <f t="shared" si="18"/>
        <v>0</v>
      </c>
      <c r="AW24" s="63">
        <f t="shared" si="18"/>
        <v>0</v>
      </c>
      <c r="AX24" s="63">
        <f t="shared" si="18"/>
        <v>0</v>
      </c>
      <c r="AY24" s="63">
        <f t="shared" si="18"/>
        <v>0</v>
      </c>
      <c r="AZ24" s="63">
        <f t="shared" si="18"/>
        <v>0</v>
      </c>
      <c r="BA24" s="63">
        <f t="shared" si="18"/>
        <v>0</v>
      </c>
      <c r="BB24" s="63">
        <f t="shared" si="18"/>
        <v>0</v>
      </c>
      <c r="BC24" s="63">
        <f t="shared" si="18"/>
        <v>0</v>
      </c>
      <c r="BD24" s="63">
        <f t="shared" si="18"/>
        <v>0</v>
      </c>
      <c r="BE24" s="63">
        <f t="shared" si="18"/>
        <v>0</v>
      </c>
      <c r="BF24" s="63">
        <f t="shared" si="18"/>
        <v>0</v>
      </c>
      <c r="BG24" s="63">
        <f t="shared" si="18"/>
        <v>0</v>
      </c>
      <c r="BH24" s="63">
        <f t="shared" si="18"/>
        <v>0</v>
      </c>
      <c r="BI24" s="63">
        <f t="shared" si="18"/>
        <v>0</v>
      </c>
      <c r="BJ24" s="63">
        <f t="shared" si="18"/>
        <v>0</v>
      </c>
      <c r="BK24" s="63">
        <f t="shared" si="18"/>
        <v>0</v>
      </c>
      <c r="BL24" s="63">
        <f t="shared" si="18"/>
        <v>0</v>
      </c>
      <c r="BM24" s="63">
        <f t="shared" si="18"/>
        <v>0</v>
      </c>
      <c r="BN24" s="63">
        <f t="shared" si="18"/>
        <v>0</v>
      </c>
      <c r="BO24" s="63">
        <f t="shared" si="18"/>
        <v>0</v>
      </c>
      <c r="BP24" s="63">
        <f t="shared" si="18"/>
        <v>0</v>
      </c>
    </row>
    <row r="25" spans="1:68" x14ac:dyDescent="0.25">
      <c r="B25" s="61"/>
      <c r="C25" s="62" t="s">
        <v>39</v>
      </c>
      <c r="D25" s="63">
        <v>9</v>
      </c>
      <c r="E25" s="63">
        <v>5</v>
      </c>
      <c r="F25" s="63">
        <v>19</v>
      </c>
      <c r="G25" s="63">
        <f>G49+G69+G89+G109+G152+G130</f>
        <v>35</v>
      </c>
      <c r="H25" s="63">
        <f>H49+H69+H89+H109+H152+H130</f>
        <v>26</v>
      </c>
      <c r="I25" s="63">
        <f>I49+I69+I89+I109+I152+I130</f>
        <v>27</v>
      </c>
      <c r="J25" s="63">
        <v>31</v>
      </c>
      <c r="K25" s="63">
        <v>11</v>
      </c>
      <c r="L25" s="63">
        <v>21</v>
      </c>
      <c r="M25" s="63">
        <v>28</v>
      </c>
      <c r="N25" s="63">
        <v>21</v>
      </c>
      <c r="O25" s="63">
        <v>43</v>
      </c>
      <c r="P25" s="63">
        <v>17</v>
      </c>
      <c r="Q25" s="63">
        <v>36</v>
      </c>
      <c r="R25" s="63">
        <v>20</v>
      </c>
      <c r="S25" s="63">
        <f>S49+S69+S89+S109+S152+S130</f>
        <v>18</v>
      </c>
      <c r="T25" s="63">
        <f>T49+T69+T89+T109+T152+T130</f>
        <v>29</v>
      </c>
      <c r="U25" s="63">
        <f>U49+U69+U89+U109+U152+U130</f>
        <v>44</v>
      </c>
      <c r="V25" s="63">
        <f>V49+V69+V89+V109+V152+V130</f>
        <v>67</v>
      </c>
      <c r="W25" s="63">
        <v>39</v>
      </c>
      <c r="X25" s="63">
        <f>X49+X69+X89+X109+X152+X130</f>
        <v>100</v>
      </c>
      <c r="Y25" s="63">
        <v>61</v>
      </c>
      <c r="Z25" s="63">
        <v>49</v>
      </c>
      <c r="AA25" s="63">
        <v>19</v>
      </c>
      <c r="AB25" s="63">
        <f t="shared" ref="AB25:BP25" si="19">AB49+AB69+AB89+AB109+AB152+AB130</f>
        <v>8</v>
      </c>
      <c r="AC25" s="63">
        <f t="shared" si="19"/>
        <v>30</v>
      </c>
      <c r="AD25" s="63">
        <f t="shared" si="19"/>
        <v>27</v>
      </c>
      <c r="AE25" s="63">
        <f t="shared" si="19"/>
        <v>49</v>
      </c>
      <c r="AF25" s="63">
        <f t="shared" si="19"/>
        <v>42</v>
      </c>
      <c r="AG25" s="63">
        <f t="shared" si="19"/>
        <v>59</v>
      </c>
      <c r="AH25" s="63">
        <f t="shared" si="19"/>
        <v>37</v>
      </c>
      <c r="AI25" s="63">
        <f t="shared" si="19"/>
        <v>92</v>
      </c>
      <c r="AJ25" s="63">
        <f t="shared" si="19"/>
        <v>40</v>
      </c>
      <c r="AK25" s="63">
        <f t="shared" si="19"/>
        <v>91</v>
      </c>
      <c r="AL25" s="40">
        <f t="shared" si="19"/>
        <v>75</v>
      </c>
      <c r="AM25" s="63">
        <f t="shared" si="19"/>
        <v>73</v>
      </c>
      <c r="AN25" s="63">
        <f t="shared" si="19"/>
        <v>33</v>
      </c>
      <c r="AO25" s="63">
        <f t="shared" si="19"/>
        <v>51</v>
      </c>
      <c r="AP25" s="63">
        <f t="shared" si="19"/>
        <v>48</v>
      </c>
      <c r="AQ25" s="63">
        <f t="shared" si="19"/>
        <v>59</v>
      </c>
      <c r="AR25" s="63">
        <f t="shared" si="19"/>
        <v>35</v>
      </c>
      <c r="AS25" s="63">
        <f t="shared" si="19"/>
        <v>54</v>
      </c>
      <c r="AT25" s="63">
        <f t="shared" si="19"/>
        <v>59</v>
      </c>
      <c r="AU25" s="63">
        <f t="shared" si="19"/>
        <v>65</v>
      </c>
      <c r="AV25" s="63">
        <f t="shared" si="19"/>
        <v>0</v>
      </c>
      <c r="AW25" s="63">
        <f t="shared" si="19"/>
        <v>0</v>
      </c>
      <c r="AX25" s="63">
        <f t="shared" si="19"/>
        <v>0</v>
      </c>
      <c r="AY25" s="63">
        <f t="shared" si="19"/>
        <v>0</v>
      </c>
      <c r="AZ25" s="63">
        <f t="shared" si="19"/>
        <v>0</v>
      </c>
      <c r="BA25" s="63">
        <f t="shared" si="19"/>
        <v>0</v>
      </c>
      <c r="BB25" s="63">
        <f t="shared" si="19"/>
        <v>0</v>
      </c>
      <c r="BC25" s="63">
        <f t="shared" si="19"/>
        <v>0</v>
      </c>
      <c r="BD25" s="63">
        <f t="shared" si="19"/>
        <v>0</v>
      </c>
      <c r="BE25" s="63">
        <f t="shared" si="19"/>
        <v>0</v>
      </c>
      <c r="BF25" s="63">
        <f t="shared" si="19"/>
        <v>0</v>
      </c>
      <c r="BG25" s="63">
        <f t="shared" si="19"/>
        <v>0</v>
      </c>
      <c r="BH25" s="63">
        <f t="shared" si="19"/>
        <v>0</v>
      </c>
      <c r="BI25" s="63">
        <f t="shared" si="19"/>
        <v>0</v>
      </c>
      <c r="BJ25" s="63">
        <f t="shared" si="19"/>
        <v>0</v>
      </c>
      <c r="BK25" s="63">
        <f t="shared" si="19"/>
        <v>0</v>
      </c>
      <c r="BL25" s="63">
        <f t="shared" si="19"/>
        <v>0</v>
      </c>
      <c r="BM25" s="63">
        <f t="shared" si="19"/>
        <v>0</v>
      </c>
      <c r="BN25" s="63">
        <f t="shared" si="19"/>
        <v>0</v>
      </c>
      <c r="BO25" s="63">
        <f t="shared" si="19"/>
        <v>0</v>
      </c>
      <c r="BP25" s="63">
        <f t="shared" si="19"/>
        <v>0</v>
      </c>
    </row>
    <row r="26" spans="1:68" x14ac:dyDescent="0.25">
      <c r="B26" s="61"/>
      <c r="C26" s="62" t="s">
        <v>8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40"/>
      <c r="AM26" s="63"/>
      <c r="AN26" s="63"/>
      <c r="AO26" s="63"/>
      <c r="AP26" s="63"/>
      <c r="AQ26" s="63"/>
      <c r="AR26" s="63"/>
      <c r="AS26" s="63">
        <f t="shared" ref="AS26:BP26" si="20">AS51+AS71+AS90+AS111+AS154+AS132</f>
        <v>5</v>
      </c>
      <c r="AT26" s="63">
        <f t="shared" si="20"/>
        <v>11</v>
      </c>
      <c r="AU26" s="63">
        <f t="shared" si="20"/>
        <v>8</v>
      </c>
      <c r="AV26" s="63">
        <f t="shared" si="20"/>
        <v>0</v>
      </c>
      <c r="AW26" s="63">
        <f t="shared" si="20"/>
        <v>0</v>
      </c>
      <c r="AX26" s="63">
        <f t="shared" si="20"/>
        <v>0</v>
      </c>
      <c r="AY26" s="63">
        <f t="shared" si="20"/>
        <v>0</v>
      </c>
      <c r="AZ26" s="63">
        <f t="shared" si="20"/>
        <v>0</v>
      </c>
      <c r="BA26" s="63">
        <f t="shared" si="20"/>
        <v>0</v>
      </c>
      <c r="BB26" s="63">
        <f t="shared" si="20"/>
        <v>0</v>
      </c>
      <c r="BC26" s="63">
        <f t="shared" si="20"/>
        <v>0</v>
      </c>
      <c r="BD26" s="63">
        <f t="shared" si="20"/>
        <v>0</v>
      </c>
      <c r="BE26" s="63">
        <f t="shared" si="20"/>
        <v>0</v>
      </c>
      <c r="BF26" s="63">
        <f t="shared" si="20"/>
        <v>0</v>
      </c>
      <c r="BG26" s="63">
        <f t="shared" si="20"/>
        <v>0</v>
      </c>
      <c r="BH26" s="63">
        <f t="shared" si="20"/>
        <v>0</v>
      </c>
      <c r="BI26" s="63">
        <f t="shared" si="20"/>
        <v>0</v>
      </c>
      <c r="BJ26" s="63">
        <f t="shared" si="20"/>
        <v>0</v>
      </c>
      <c r="BK26" s="63">
        <f t="shared" si="20"/>
        <v>0</v>
      </c>
      <c r="BL26" s="63">
        <f t="shared" si="20"/>
        <v>0</v>
      </c>
      <c r="BM26" s="63">
        <f t="shared" si="20"/>
        <v>0</v>
      </c>
      <c r="BN26" s="63">
        <f t="shared" si="20"/>
        <v>0</v>
      </c>
      <c r="BO26" s="63">
        <f t="shared" si="20"/>
        <v>0</v>
      </c>
      <c r="BP26" s="63">
        <f t="shared" si="20"/>
        <v>0</v>
      </c>
    </row>
    <row r="27" spans="1:68" x14ac:dyDescent="0.25">
      <c r="B27" s="61">
        <v>12</v>
      </c>
      <c r="C27" s="62" t="s">
        <v>40</v>
      </c>
      <c r="D27" s="63">
        <f t="shared" ref="D27:AI27" si="21">SUM(D28:D28)</f>
        <v>0</v>
      </c>
      <c r="E27" s="63">
        <f t="shared" si="21"/>
        <v>25.6</v>
      </c>
      <c r="F27" s="63">
        <f t="shared" si="21"/>
        <v>32</v>
      </c>
      <c r="G27" s="63">
        <f t="shared" si="21"/>
        <v>33.6</v>
      </c>
      <c r="H27" s="63">
        <f t="shared" si="21"/>
        <v>16</v>
      </c>
      <c r="I27" s="63">
        <f t="shared" si="21"/>
        <v>30.400000000000002</v>
      </c>
      <c r="J27" s="63">
        <f t="shared" si="21"/>
        <v>33.6</v>
      </c>
      <c r="K27" s="63">
        <f t="shared" si="21"/>
        <v>30.400000000000002</v>
      </c>
      <c r="L27" s="63">
        <f t="shared" si="21"/>
        <v>28.8</v>
      </c>
      <c r="M27" s="63">
        <f t="shared" si="21"/>
        <v>27.200000000000003</v>
      </c>
      <c r="N27" s="63">
        <f t="shared" si="21"/>
        <v>27.200000000000003</v>
      </c>
      <c r="O27" s="63">
        <f t="shared" si="21"/>
        <v>33.6</v>
      </c>
      <c r="P27" s="63">
        <f t="shared" si="21"/>
        <v>22.400000000000002</v>
      </c>
      <c r="Q27" s="63">
        <f t="shared" si="21"/>
        <v>28.8</v>
      </c>
      <c r="R27" s="63">
        <f t="shared" si="21"/>
        <v>32</v>
      </c>
      <c r="S27" s="63">
        <f t="shared" si="21"/>
        <v>27.200000000000003</v>
      </c>
      <c r="T27" s="63">
        <f t="shared" si="21"/>
        <v>32</v>
      </c>
      <c r="U27" s="63">
        <f t="shared" si="21"/>
        <v>32</v>
      </c>
      <c r="V27" s="63">
        <f t="shared" si="21"/>
        <v>33.6</v>
      </c>
      <c r="W27" s="63">
        <f t="shared" si="21"/>
        <v>33.6</v>
      </c>
      <c r="X27" s="63">
        <f t="shared" si="21"/>
        <v>30.400000000000002</v>
      </c>
      <c r="Y27" s="63">
        <f t="shared" si="21"/>
        <v>32</v>
      </c>
      <c r="Z27" s="63">
        <f t="shared" si="21"/>
        <v>19.200000000000003</v>
      </c>
      <c r="AA27" s="63">
        <f t="shared" si="21"/>
        <v>19.200000000000003</v>
      </c>
      <c r="AB27" s="63">
        <f t="shared" si="21"/>
        <v>11.200000000000001</v>
      </c>
      <c r="AC27" s="63">
        <f t="shared" si="21"/>
        <v>25.6</v>
      </c>
      <c r="AD27" s="63">
        <f t="shared" si="21"/>
        <v>25.6</v>
      </c>
      <c r="AE27" s="63">
        <f t="shared" si="21"/>
        <v>25.6</v>
      </c>
      <c r="AF27" s="63">
        <f t="shared" si="21"/>
        <v>22.400000000000002</v>
      </c>
      <c r="AG27" s="63">
        <f t="shared" si="21"/>
        <v>27.200000000000003</v>
      </c>
      <c r="AH27" s="63">
        <f t="shared" si="21"/>
        <v>27.200000000000003</v>
      </c>
      <c r="AI27" s="63">
        <f t="shared" si="21"/>
        <v>30.400000000000002</v>
      </c>
      <c r="AJ27" s="63">
        <f t="shared" ref="AJ27:BO27" si="22">SUM(AJ28:AJ28)</f>
        <v>28.8</v>
      </c>
      <c r="AK27" s="63">
        <f t="shared" si="22"/>
        <v>32</v>
      </c>
      <c r="AL27" s="40">
        <f t="shared" si="22"/>
        <v>33.6</v>
      </c>
      <c r="AM27" s="63">
        <f t="shared" si="22"/>
        <v>32</v>
      </c>
      <c r="AN27" s="63">
        <f t="shared" si="22"/>
        <v>20.8</v>
      </c>
      <c r="AO27" s="63">
        <f t="shared" si="22"/>
        <v>30.400000000000002</v>
      </c>
      <c r="AP27" s="63">
        <f t="shared" si="22"/>
        <v>30.400000000000002</v>
      </c>
      <c r="AQ27" s="63">
        <f t="shared" si="22"/>
        <v>24</v>
      </c>
      <c r="AR27" s="63">
        <f t="shared" si="22"/>
        <v>25.6</v>
      </c>
      <c r="AS27" s="63">
        <f t="shared" si="22"/>
        <v>32</v>
      </c>
      <c r="AT27" s="63">
        <f t="shared" si="22"/>
        <v>33.6</v>
      </c>
      <c r="AU27" s="63">
        <f t="shared" si="22"/>
        <v>35.200000000000003</v>
      </c>
      <c r="AV27" s="63">
        <f t="shared" si="22"/>
        <v>0</v>
      </c>
      <c r="AW27" s="63">
        <f t="shared" si="22"/>
        <v>0</v>
      </c>
      <c r="AX27" s="63">
        <f t="shared" si="22"/>
        <v>0</v>
      </c>
      <c r="AY27" s="63">
        <f t="shared" si="22"/>
        <v>0</v>
      </c>
      <c r="AZ27" s="63">
        <f t="shared" si="22"/>
        <v>0</v>
      </c>
      <c r="BA27" s="63">
        <f t="shared" si="22"/>
        <v>0</v>
      </c>
      <c r="BB27" s="63">
        <f t="shared" si="22"/>
        <v>0</v>
      </c>
      <c r="BC27" s="63">
        <f t="shared" si="22"/>
        <v>0</v>
      </c>
      <c r="BD27" s="63">
        <f t="shared" si="22"/>
        <v>0</v>
      </c>
      <c r="BE27" s="63">
        <f t="shared" si="22"/>
        <v>0</v>
      </c>
      <c r="BF27" s="63">
        <f t="shared" si="22"/>
        <v>0</v>
      </c>
      <c r="BG27" s="63">
        <f t="shared" si="22"/>
        <v>0</v>
      </c>
      <c r="BH27" s="63">
        <f t="shared" si="22"/>
        <v>0</v>
      </c>
      <c r="BI27" s="63">
        <f t="shared" si="22"/>
        <v>0</v>
      </c>
      <c r="BJ27" s="63">
        <f t="shared" si="22"/>
        <v>0</v>
      </c>
      <c r="BK27" s="63">
        <f t="shared" si="22"/>
        <v>0</v>
      </c>
      <c r="BL27" s="63">
        <f t="shared" si="22"/>
        <v>0</v>
      </c>
      <c r="BM27" s="63">
        <f t="shared" si="22"/>
        <v>0</v>
      </c>
      <c r="BN27" s="63">
        <f t="shared" si="22"/>
        <v>0</v>
      </c>
      <c r="BO27" s="63">
        <f t="shared" si="22"/>
        <v>0</v>
      </c>
      <c r="BP27" s="63">
        <f t="shared" ref="BP27" si="23">SUM(BP28:BP28)</f>
        <v>0</v>
      </c>
    </row>
    <row r="28" spans="1:68" x14ac:dyDescent="0.25">
      <c r="B28" s="61"/>
      <c r="C28" s="62" t="s">
        <v>39</v>
      </c>
      <c r="D28" s="63">
        <f>Cálculo_de_Cuota!C22</f>
        <v>0</v>
      </c>
      <c r="E28" s="63">
        <f>Cálculo_de_Cuota!D22</f>
        <v>25.6</v>
      </c>
      <c r="F28" s="63">
        <f>Cálculo_de_Cuota!E22</f>
        <v>32</v>
      </c>
      <c r="G28" s="63">
        <f>Cálculo_de_Cuota!F22</f>
        <v>33.6</v>
      </c>
      <c r="H28" s="63">
        <f>Cálculo_de_Cuota!G22</f>
        <v>16</v>
      </c>
      <c r="I28" s="63">
        <f>Cálculo_de_Cuota!H22</f>
        <v>30.400000000000002</v>
      </c>
      <c r="J28" s="63">
        <f>Cálculo_de_Cuota!I22</f>
        <v>33.6</v>
      </c>
      <c r="K28" s="63">
        <f>Cálculo_de_Cuota!J22</f>
        <v>30.400000000000002</v>
      </c>
      <c r="L28" s="63">
        <f>Cálculo_de_Cuota!K22</f>
        <v>28.8</v>
      </c>
      <c r="M28" s="63">
        <f>Cálculo_de_Cuota!L22</f>
        <v>27.200000000000003</v>
      </c>
      <c r="N28" s="63">
        <f>Cálculo_de_Cuota!M22</f>
        <v>27.200000000000003</v>
      </c>
      <c r="O28" s="63">
        <f>Cálculo_de_Cuota!N22</f>
        <v>33.6</v>
      </c>
      <c r="P28" s="63">
        <f>Cálculo_de_Cuota!O22</f>
        <v>22.400000000000002</v>
      </c>
      <c r="Q28" s="63">
        <f>Cálculo_de_Cuota!P22</f>
        <v>28.8</v>
      </c>
      <c r="R28" s="63">
        <f>Cálculo_de_Cuota!Q22</f>
        <v>32</v>
      </c>
      <c r="S28" s="63">
        <f>Cálculo_de_Cuota!R22</f>
        <v>27.200000000000003</v>
      </c>
      <c r="T28" s="63">
        <f>Cálculo_de_Cuota!S22</f>
        <v>32</v>
      </c>
      <c r="U28" s="63">
        <f>Cálculo_de_Cuota!T22</f>
        <v>32</v>
      </c>
      <c r="V28" s="63">
        <f>Cálculo_de_Cuota!U22</f>
        <v>33.6</v>
      </c>
      <c r="W28" s="63">
        <f>Cálculo_de_Cuota!V22</f>
        <v>33.6</v>
      </c>
      <c r="X28" s="63">
        <f>Cálculo_de_Cuota!W22</f>
        <v>30.400000000000002</v>
      </c>
      <c r="Y28" s="63">
        <f>Cálculo_de_Cuota!X22</f>
        <v>32</v>
      </c>
      <c r="Z28" s="63">
        <f>Cálculo_de_Cuota!Y22</f>
        <v>19.200000000000003</v>
      </c>
      <c r="AA28" s="63">
        <f>Cálculo_de_Cuota!Z22</f>
        <v>19.200000000000003</v>
      </c>
      <c r="AB28" s="63">
        <f>Cálculo_de_Cuota!AA22</f>
        <v>11.200000000000001</v>
      </c>
      <c r="AC28" s="63">
        <f>Cálculo_de_Cuota!AB22</f>
        <v>25.6</v>
      </c>
      <c r="AD28" s="63">
        <f>Cálculo_de_Cuota!AC22</f>
        <v>25.6</v>
      </c>
      <c r="AE28" s="63">
        <f>Cálculo_de_Cuota!AD22</f>
        <v>25.6</v>
      </c>
      <c r="AF28" s="63">
        <f>Cálculo_de_Cuota!AE22</f>
        <v>22.400000000000002</v>
      </c>
      <c r="AG28" s="63">
        <f>Cálculo_de_Cuota!AF22</f>
        <v>27.200000000000003</v>
      </c>
      <c r="AH28" s="63">
        <f>Cálculo_de_Cuota!AG22</f>
        <v>27.200000000000003</v>
      </c>
      <c r="AI28" s="63">
        <f>Cálculo_de_Cuota!AH22</f>
        <v>30.400000000000002</v>
      </c>
      <c r="AJ28" s="63">
        <f>Cálculo_de_Cuota!AI22</f>
        <v>28.8</v>
      </c>
      <c r="AK28" s="63">
        <f>Cálculo_de_Cuota!AJ22</f>
        <v>32</v>
      </c>
      <c r="AL28" s="40">
        <f>Cálculo_de_Cuota!AK22</f>
        <v>33.6</v>
      </c>
      <c r="AM28" s="63">
        <f>Cálculo_de_Cuota!AL22</f>
        <v>32</v>
      </c>
      <c r="AN28" s="63">
        <f>Cálculo_de_Cuota!AM22</f>
        <v>20.8</v>
      </c>
      <c r="AO28" s="63">
        <f>Cálculo_de_Cuota!AN22</f>
        <v>30.400000000000002</v>
      </c>
      <c r="AP28" s="63">
        <f>Cálculo_de_Cuota!AO22</f>
        <v>30.400000000000002</v>
      </c>
      <c r="AQ28" s="63">
        <f>Cálculo_de_Cuota!AP22</f>
        <v>24</v>
      </c>
      <c r="AR28" s="63">
        <f>Cálculo_de_Cuota!AQ22</f>
        <v>25.6</v>
      </c>
      <c r="AS28" s="63">
        <f>Cálculo_de_Cuota!AR22</f>
        <v>32</v>
      </c>
      <c r="AT28" s="63">
        <f>Cálculo_de_Cuota!AS22</f>
        <v>33.6</v>
      </c>
      <c r="AU28" s="63">
        <f>Cálculo_de_Cuota!AT22</f>
        <v>35.200000000000003</v>
      </c>
      <c r="AV28" s="63">
        <f>Cálculo_de_Cuota!AU22</f>
        <v>0</v>
      </c>
      <c r="AW28" s="63">
        <f>Cálculo_de_Cuota!AV22</f>
        <v>0</v>
      </c>
      <c r="AX28" s="63">
        <f>Cálculo_de_Cuota!AW22</f>
        <v>0</v>
      </c>
      <c r="AY28" s="63">
        <f>Cálculo_de_Cuota!AX22</f>
        <v>0</v>
      </c>
      <c r="AZ28" s="63">
        <f>Cálculo_de_Cuota!AY22</f>
        <v>0</v>
      </c>
      <c r="BA28" s="63">
        <f>Cálculo_de_Cuota!AZ22</f>
        <v>0</v>
      </c>
      <c r="BB28" s="63">
        <f>Cálculo_de_Cuota!BA22</f>
        <v>0</v>
      </c>
      <c r="BC28" s="63">
        <f>Cálculo_de_Cuota!BB22</f>
        <v>0</v>
      </c>
      <c r="BD28" s="63">
        <f>Cálculo_de_Cuota!BC22</f>
        <v>0</v>
      </c>
      <c r="BE28" s="63">
        <f>Cálculo_de_Cuota!BD22</f>
        <v>0</v>
      </c>
      <c r="BF28" s="63">
        <f>Cálculo_de_Cuota!BE22</f>
        <v>0</v>
      </c>
      <c r="BG28" s="63">
        <f>Cálculo_de_Cuota!BF22</f>
        <v>0</v>
      </c>
      <c r="BH28" s="63">
        <f>Cálculo_de_Cuota!BG22</f>
        <v>0</v>
      </c>
      <c r="BI28" s="63">
        <f>Cálculo_de_Cuota!BH22</f>
        <v>0</v>
      </c>
      <c r="BJ28" s="63">
        <f>Cálculo_de_Cuota!BI22</f>
        <v>0</v>
      </c>
      <c r="BK28" s="63">
        <f>Cálculo_de_Cuota!BJ22</f>
        <v>0</v>
      </c>
      <c r="BL28" s="63">
        <f>Cálculo_de_Cuota!BK22</f>
        <v>0</v>
      </c>
      <c r="BM28" s="63">
        <f>Cálculo_de_Cuota!BL22</f>
        <v>0</v>
      </c>
      <c r="BN28" s="63">
        <f>Cálculo_de_Cuota!BM22</f>
        <v>0</v>
      </c>
      <c r="BO28" s="63">
        <f>Cálculo_de_Cuota!BN22</f>
        <v>0</v>
      </c>
      <c r="BP28" s="63">
        <f>Cálculo_de_Cuota!BO22</f>
        <v>0</v>
      </c>
    </row>
    <row r="29" spans="1:68" x14ac:dyDescent="0.25">
      <c r="B29" s="61"/>
      <c r="C29" s="62" t="s">
        <v>8</v>
      </c>
      <c r="D29" s="63">
        <f>Cálculo_de_Cuota!C23</f>
        <v>0</v>
      </c>
      <c r="E29" s="63">
        <f>Cálculo_de_Cuota!D23</f>
        <v>0</v>
      </c>
      <c r="F29" s="63">
        <f>Cálculo_de_Cuota!E23</f>
        <v>0</v>
      </c>
      <c r="G29" s="63">
        <f>Cálculo_de_Cuota!F23</f>
        <v>0</v>
      </c>
      <c r="H29" s="63">
        <f>Cálculo_de_Cuota!G23</f>
        <v>0</v>
      </c>
      <c r="I29" s="63">
        <f>Cálculo_de_Cuota!H23</f>
        <v>0</v>
      </c>
      <c r="J29" s="63">
        <f>Cálculo_de_Cuota!I23</f>
        <v>0</v>
      </c>
      <c r="K29" s="63">
        <f>Cálculo_de_Cuota!J23</f>
        <v>0</v>
      </c>
      <c r="L29" s="63">
        <f>Cálculo_de_Cuota!K23</f>
        <v>0</v>
      </c>
      <c r="M29" s="63">
        <f>Cálculo_de_Cuota!L23</f>
        <v>0</v>
      </c>
      <c r="N29" s="63">
        <f>Cálculo_de_Cuota!M23</f>
        <v>0</v>
      </c>
      <c r="O29" s="63">
        <f>Cálculo_de_Cuota!N23</f>
        <v>0</v>
      </c>
      <c r="P29" s="63">
        <f>Cálculo_de_Cuota!O23</f>
        <v>0</v>
      </c>
      <c r="Q29" s="63">
        <f>Cálculo_de_Cuota!P23</f>
        <v>0</v>
      </c>
      <c r="R29" s="63">
        <f>Cálculo_de_Cuota!Q23</f>
        <v>0</v>
      </c>
      <c r="S29" s="63">
        <f>Cálculo_de_Cuota!R23</f>
        <v>0</v>
      </c>
      <c r="T29" s="63">
        <f>Cálculo_de_Cuota!S23</f>
        <v>0</v>
      </c>
      <c r="U29" s="63">
        <f>Cálculo_de_Cuota!T23</f>
        <v>0</v>
      </c>
      <c r="V29" s="63">
        <f>Cálculo_de_Cuota!U23</f>
        <v>0</v>
      </c>
      <c r="W29" s="63">
        <f>Cálculo_de_Cuota!V23</f>
        <v>0</v>
      </c>
      <c r="X29" s="63">
        <f>Cálculo_de_Cuota!W23</f>
        <v>0</v>
      </c>
      <c r="Y29" s="63">
        <f>Cálculo_de_Cuota!X23</f>
        <v>0</v>
      </c>
      <c r="Z29" s="63">
        <f>Cálculo_de_Cuota!Y23</f>
        <v>0</v>
      </c>
      <c r="AA29" s="63">
        <f>Cálculo_de_Cuota!Z23</f>
        <v>0</v>
      </c>
      <c r="AB29" s="63">
        <f>Cálculo_de_Cuota!AA23</f>
        <v>0</v>
      </c>
      <c r="AC29" s="63">
        <f>Cálculo_de_Cuota!AB23</f>
        <v>0</v>
      </c>
      <c r="AD29" s="63">
        <f>Cálculo_de_Cuota!AC23</f>
        <v>0</v>
      </c>
      <c r="AE29" s="63">
        <f>Cálculo_de_Cuota!AD23</f>
        <v>0</v>
      </c>
      <c r="AF29" s="63">
        <f>Cálculo_de_Cuota!AE23</f>
        <v>0</v>
      </c>
      <c r="AG29" s="63">
        <f>Cálculo_de_Cuota!AF23</f>
        <v>0</v>
      </c>
      <c r="AH29" s="63">
        <f>Cálculo_de_Cuota!AG23</f>
        <v>0</v>
      </c>
      <c r="AI29" s="63">
        <f>Cálculo_de_Cuota!AH23</f>
        <v>0</v>
      </c>
      <c r="AJ29" s="63">
        <f>Cálculo_de_Cuota!AI23</f>
        <v>0</v>
      </c>
      <c r="AK29" s="63">
        <f>Cálculo_de_Cuota!AJ23</f>
        <v>0</v>
      </c>
      <c r="AL29" s="63">
        <f>Cálculo_de_Cuota!AK23</f>
        <v>0</v>
      </c>
      <c r="AM29" s="63">
        <f>Cálculo_de_Cuota!AL23</f>
        <v>0</v>
      </c>
      <c r="AN29" s="63">
        <f>Cálculo_de_Cuota!AM23</f>
        <v>0</v>
      </c>
      <c r="AO29" s="63">
        <f>Cálculo_de_Cuota!AN23</f>
        <v>0</v>
      </c>
      <c r="AP29" s="63">
        <f>Cálculo_de_Cuota!AO23</f>
        <v>0</v>
      </c>
      <c r="AQ29" s="63">
        <f>Cálculo_de_Cuota!AP23</f>
        <v>0</v>
      </c>
      <c r="AR29" s="63">
        <f>Cálculo_de_Cuota!AQ23</f>
        <v>0</v>
      </c>
      <c r="AS29" s="63">
        <f>Cálculo_de_Cuota!AR23</f>
        <v>0</v>
      </c>
      <c r="AT29" s="63">
        <f>Cálculo_de_Cuota!AS23</f>
        <v>0</v>
      </c>
      <c r="AU29" s="63">
        <f>Cálculo_de_Cuota!AT23</f>
        <v>0</v>
      </c>
      <c r="AV29" s="63">
        <f>Cálculo_de_Cuota!AU23</f>
        <v>0</v>
      </c>
      <c r="AW29" s="63">
        <f>Cálculo_de_Cuota!AV23</f>
        <v>0</v>
      </c>
      <c r="AX29" s="63">
        <f>Cálculo_de_Cuota!AW23</f>
        <v>0</v>
      </c>
      <c r="AY29" s="63">
        <f>Cálculo_de_Cuota!AX23</f>
        <v>0</v>
      </c>
      <c r="AZ29" s="63">
        <f>Cálculo_de_Cuota!AY23</f>
        <v>0</v>
      </c>
      <c r="BA29" s="63">
        <f>Cálculo_de_Cuota!AZ23</f>
        <v>0</v>
      </c>
      <c r="BB29" s="63">
        <f>Cálculo_de_Cuota!BA23</f>
        <v>0</v>
      </c>
      <c r="BC29" s="63">
        <f>Cálculo_de_Cuota!BB23</f>
        <v>0</v>
      </c>
      <c r="BD29" s="63">
        <f>Cálculo_de_Cuota!BC23</f>
        <v>0</v>
      </c>
      <c r="BE29" s="63">
        <f>Cálculo_de_Cuota!BD23</f>
        <v>0</v>
      </c>
      <c r="BF29" s="63">
        <f>Cálculo_de_Cuota!BE23</f>
        <v>0</v>
      </c>
      <c r="BG29" s="63">
        <f>Cálculo_de_Cuota!BF23</f>
        <v>0</v>
      </c>
      <c r="BH29" s="63">
        <f>Cálculo_de_Cuota!BG23</f>
        <v>0</v>
      </c>
      <c r="BI29" s="63">
        <f>Cálculo_de_Cuota!BH23</f>
        <v>0</v>
      </c>
      <c r="BJ29" s="63">
        <f>Cálculo_de_Cuota!BI23</f>
        <v>0</v>
      </c>
      <c r="BK29" s="63">
        <f>Cálculo_de_Cuota!BJ23</f>
        <v>0</v>
      </c>
      <c r="BL29" s="63">
        <f>Cálculo_de_Cuota!BK23</f>
        <v>0</v>
      </c>
      <c r="BM29" s="63">
        <f>Cálculo_de_Cuota!BL23</f>
        <v>0</v>
      </c>
      <c r="BN29" s="63">
        <f>Cálculo_de_Cuota!BM23</f>
        <v>0</v>
      </c>
      <c r="BO29" s="63">
        <f>Cálculo_de_Cuota!BN23</f>
        <v>0</v>
      </c>
      <c r="BP29" s="63">
        <f>Cálculo_de_Cuota!BO23</f>
        <v>0</v>
      </c>
    </row>
    <row r="30" spans="1:68" ht="14.25" customHeight="1" x14ac:dyDescent="0.25">
      <c r="B30" s="38" t="s">
        <v>41</v>
      </c>
      <c r="C30" s="6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40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</row>
    <row r="31" spans="1:68" s="10" customFormat="1" x14ac:dyDescent="0.25">
      <c r="A31" s="41"/>
      <c r="B31" s="65">
        <v>1</v>
      </c>
      <c r="C31" s="46" t="s">
        <v>42</v>
      </c>
      <c r="D31" s="66">
        <v>148</v>
      </c>
      <c r="E31" s="66">
        <v>179</v>
      </c>
      <c r="F31" s="66">
        <v>183</v>
      </c>
      <c r="G31" s="66">
        <v>171</v>
      </c>
      <c r="H31" s="66">
        <v>191</v>
      </c>
      <c r="I31" s="66">
        <v>198</v>
      </c>
      <c r="J31" s="66">
        <v>214</v>
      </c>
      <c r="K31" s="66">
        <v>234</v>
      </c>
      <c r="L31" s="66">
        <v>204</v>
      </c>
      <c r="M31" s="66">
        <v>192</v>
      </c>
      <c r="N31" s="66">
        <v>188</v>
      </c>
      <c r="O31" s="66">
        <v>196</v>
      </c>
      <c r="P31" s="66">
        <v>195</v>
      </c>
      <c r="Q31" s="66">
        <v>196</v>
      </c>
      <c r="R31" s="66">
        <v>202</v>
      </c>
      <c r="S31" s="66">
        <v>202</v>
      </c>
      <c r="T31" s="67">
        <v>228</v>
      </c>
      <c r="U31" s="67">
        <v>214</v>
      </c>
      <c r="V31" s="67">
        <v>292</v>
      </c>
      <c r="W31" s="67">
        <v>299</v>
      </c>
      <c r="X31" s="67">
        <v>310</v>
      </c>
      <c r="Y31" s="67">
        <v>285</v>
      </c>
      <c r="Z31" s="67">
        <v>277</v>
      </c>
      <c r="AA31" s="67">
        <v>260</v>
      </c>
      <c r="AB31" s="67">
        <v>238</v>
      </c>
      <c r="AC31" s="67">
        <v>247</v>
      </c>
      <c r="AD31" s="67">
        <v>284</v>
      </c>
      <c r="AE31" s="67">
        <v>288</v>
      </c>
      <c r="AF31" s="67">
        <v>291</v>
      </c>
      <c r="AG31" s="67">
        <v>309</v>
      </c>
      <c r="AH31" s="67">
        <v>306</v>
      </c>
      <c r="AI31" s="67">
        <v>298</v>
      </c>
      <c r="AJ31" s="67">
        <v>296</v>
      </c>
      <c r="AK31" s="67">
        <v>301</v>
      </c>
      <c r="AL31" s="68">
        <v>288</v>
      </c>
      <c r="AM31" s="67">
        <v>298</v>
      </c>
      <c r="AN31" s="67">
        <v>292</v>
      </c>
      <c r="AO31" s="67">
        <v>267</v>
      </c>
      <c r="AP31" s="67">
        <v>256</v>
      </c>
      <c r="AQ31" s="67">
        <v>279</v>
      </c>
      <c r="AR31" s="67">
        <v>256</v>
      </c>
      <c r="AS31" s="67">
        <v>261</v>
      </c>
      <c r="AT31" s="67">
        <v>260</v>
      </c>
      <c r="AU31" s="67">
        <v>287</v>
      </c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</row>
    <row r="32" spans="1:68" s="10" customFormat="1" x14ac:dyDescent="0.25">
      <c r="A32" s="41"/>
      <c r="B32" s="65">
        <v>2</v>
      </c>
      <c r="C32" s="46" t="s">
        <v>43</v>
      </c>
      <c r="D32" s="66">
        <v>34</v>
      </c>
      <c r="E32" s="66">
        <v>27</v>
      </c>
      <c r="F32" s="66">
        <v>24</v>
      </c>
      <c r="G32" s="66">
        <v>34</v>
      </c>
      <c r="H32" s="66">
        <v>15</v>
      </c>
      <c r="I32" s="66">
        <v>20</v>
      </c>
      <c r="J32" s="66">
        <v>22</v>
      </c>
      <c r="K32" s="66">
        <v>17</v>
      </c>
      <c r="L32" s="66">
        <v>25</v>
      </c>
      <c r="M32" s="66">
        <v>16</v>
      </c>
      <c r="N32" s="66">
        <v>14</v>
      </c>
      <c r="O32" s="66">
        <v>21</v>
      </c>
      <c r="P32" s="66">
        <v>8</v>
      </c>
      <c r="Q32" s="66">
        <v>12</v>
      </c>
      <c r="R32" s="66">
        <v>17</v>
      </c>
      <c r="S32" s="66">
        <v>17</v>
      </c>
      <c r="T32" s="67">
        <v>15</v>
      </c>
      <c r="U32" s="67">
        <v>87</v>
      </c>
      <c r="V32" s="67">
        <v>23</v>
      </c>
      <c r="W32" s="67">
        <v>24</v>
      </c>
      <c r="X32" s="67">
        <v>31</v>
      </c>
      <c r="Y32" s="67">
        <v>23</v>
      </c>
      <c r="Z32" s="67">
        <v>9</v>
      </c>
      <c r="AA32" s="67">
        <v>22</v>
      </c>
      <c r="AB32" s="67">
        <v>16</v>
      </c>
      <c r="AC32" s="67">
        <v>37</v>
      </c>
      <c r="AD32" s="67">
        <v>17</v>
      </c>
      <c r="AE32" s="67">
        <v>34</v>
      </c>
      <c r="AF32" s="67">
        <v>23</v>
      </c>
      <c r="AG32" s="67">
        <v>28</v>
      </c>
      <c r="AH32" s="67">
        <v>26</v>
      </c>
      <c r="AI32" s="67">
        <v>28</v>
      </c>
      <c r="AJ32" s="67">
        <v>30</v>
      </c>
      <c r="AK32" s="67">
        <v>28</v>
      </c>
      <c r="AL32" s="68">
        <v>36</v>
      </c>
      <c r="AM32" s="67">
        <v>25</v>
      </c>
      <c r="AN32" s="67">
        <v>17</v>
      </c>
      <c r="AO32" s="67">
        <v>25</v>
      </c>
      <c r="AP32" s="67">
        <v>32</v>
      </c>
      <c r="AQ32" s="67">
        <v>16</v>
      </c>
      <c r="AR32" s="67">
        <v>10</v>
      </c>
      <c r="AS32" s="67">
        <v>19</v>
      </c>
      <c r="AT32" s="67">
        <v>39</v>
      </c>
      <c r="AU32" s="67">
        <v>39</v>
      </c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</row>
    <row r="33" spans="1:68" s="10" customFormat="1" x14ac:dyDescent="0.25">
      <c r="A33" s="41"/>
      <c r="B33" s="65">
        <v>3</v>
      </c>
      <c r="C33" s="46" t="s">
        <v>44</v>
      </c>
      <c r="D33" s="66">
        <v>2</v>
      </c>
      <c r="E33" s="66">
        <v>0</v>
      </c>
      <c r="F33" s="66">
        <v>0</v>
      </c>
      <c r="G33" s="66">
        <v>0</v>
      </c>
      <c r="H33" s="66">
        <v>3</v>
      </c>
      <c r="I33" s="66">
        <v>0</v>
      </c>
      <c r="J33" s="66">
        <v>0</v>
      </c>
      <c r="K33" s="66">
        <v>0</v>
      </c>
      <c r="L33" s="66">
        <v>2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7">
        <v>0</v>
      </c>
      <c r="U33" s="67">
        <v>0</v>
      </c>
      <c r="V33" s="67">
        <v>0</v>
      </c>
      <c r="W33" s="67">
        <v>1</v>
      </c>
      <c r="X33" s="67">
        <v>0</v>
      </c>
      <c r="Y33" s="67">
        <v>0</v>
      </c>
      <c r="Z33" s="67">
        <v>1</v>
      </c>
      <c r="AA33" s="67">
        <v>1</v>
      </c>
      <c r="AB33" s="67">
        <v>2</v>
      </c>
      <c r="AC33" s="67">
        <v>0</v>
      </c>
      <c r="AD33" s="67">
        <v>0</v>
      </c>
      <c r="AE33" s="67">
        <v>1</v>
      </c>
      <c r="AF33" s="67">
        <v>0</v>
      </c>
      <c r="AG33" s="67">
        <v>0</v>
      </c>
      <c r="AH33" s="67">
        <v>0</v>
      </c>
      <c r="AI33" s="67">
        <v>14</v>
      </c>
      <c r="AJ33" s="67">
        <v>1</v>
      </c>
      <c r="AK33" s="67">
        <v>0</v>
      </c>
      <c r="AL33" s="68">
        <v>0</v>
      </c>
      <c r="AM33" s="67">
        <v>0</v>
      </c>
      <c r="AN33" s="67">
        <v>0</v>
      </c>
      <c r="AO33" s="67">
        <v>2</v>
      </c>
      <c r="AP33" s="67">
        <v>0</v>
      </c>
      <c r="AQ33" s="67">
        <v>1</v>
      </c>
      <c r="AR33" s="67">
        <v>0</v>
      </c>
      <c r="AS33" s="67">
        <v>1</v>
      </c>
      <c r="AT33" s="67">
        <v>1</v>
      </c>
      <c r="AU33" s="67">
        <v>0</v>
      </c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</row>
    <row r="34" spans="1:68" s="10" customFormat="1" x14ac:dyDescent="0.25">
      <c r="A34" s="41"/>
      <c r="B34" s="65">
        <v>4</v>
      </c>
      <c r="C34" s="46" t="s">
        <v>45</v>
      </c>
      <c r="D34" s="66">
        <v>4</v>
      </c>
      <c r="E34" s="66">
        <v>23</v>
      </c>
      <c r="F34" s="66">
        <v>36</v>
      </c>
      <c r="G34" s="66">
        <v>14</v>
      </c>
      <c r="H34" s="66">
        <v>11</v>
      </c>
      <c r="I34" s="66">
        <v>4</v>
      </c>
      <c r="J34" s="66">
        <v>2</v>
      </c>
      <c r="K34" s="66">
        <v>47</v>
      </c>
      <c r="L34" s="66">
        <v>39</v>
      </c>
      <c r="M34" s="66">
        <v>18</v>
      </c>
      <c r="N34" s="66">
        <v>5</v>
      </c>
      <c r="O34" s="66">
        <v>22</v>
      </c>
      <c r="P34" s="66">
        <v>3</v>
      </c>
      <c r="Q34" s="66">
        <v>6</v>
      </c>
      <c r="R34" s="66">
        <v>7</v>
      </c>
      <c r="S34" s="66">
        <v>7</v>
      </c>
      <c r="T34" s="67">
        <v>29</v>
      </c>
      <c r="U34" s="67">
        <v>9</v>
      </c>
      <c r="V34" s="67">
        <v>16</v>
      </c>
      <c r="W34" s="67">
        <v>14</v>
      </c>
      <c r="X34" s="67">
        <v>56</v>
      </c>
      <c r="Y34" s="67">
        <v>31</v>
      </c>
      <c r="Z34" s="67">
        <v>27</v>
      </c>
      <c r="AA34" s="67">
        <v>45</v>
      </c>
      <c r="AB34" s="67">
        <v>9</v>
      </c>
      <c r="AC34" s="67">
        <v>0</v>
      </c>
      <c r="AD34" s="67">
        <v>13</v>
      </c>
      <c r="AE34" s="67">
        <v>32</v>
      </c>
      <c r="AF34" s="67">
        <v>5</v>
      </c>
      <c r="AG34" s="67">
        <v>31</v>
      </c>
      <c r="AH34" s="67">
        <v>34</v>
      </c>
      <c r="AI34" s="67">
        <v>44</v>
      </c>
      <c r="AJ34" s="67">
        <v>26</v>
      </c>
      <c r="AK34" s="67">
        <v>41</v>
      </c>
      <c r="AL34" s="68">
        <v>26</v>
      </c>
      <c r="AM34" s="67">
        <v>31</v>
      </c>
      <c r="AN34" s="67">
        <v>42</v>
      </c>
      <c r="AO34" s="67">
        <v>38</v>
      </c>
      <c r="AP34" s="67">
        <v>9</v>
      </c>
      <c r="AQ34" s="67">
        <v>40</v>
      </c>
      <c r="AR34" s="67">
        <v>5</v>
      </c>
      <c r="AS34" s="67">
        <v>20</v>
      </c>
      <c r="AT34" s="67">
        <v>13</v>
      </c>
      <c r="AU34" s="67">
        <v>31</v>
      </c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</row>
    <row r="35" spans="1:68" s="10" customFormat="1" x14ac:dyDescent="0.25">
      <c r="A35" s="41"/>
      <c r="B35" s="65">
        <v>5</v>
      </c>
      <c r="C35" s="46" t="s">
        <v>46</v>
      </c>
      <c r="D35" s="66">
        <v>179</v>
      </c>
      <c r="E35" s="66">
        <v>171</v>
      </c>
      <c r="F35" s="66">
        <v>167</v>
      </c>
      <c r="G35" s="66">
        <v>191</v>
      </c>
      <c r="H35" s="66">
        <v>198</v>
      </c>
      <c r="I35" s="66">
        <v>214</v>
      </c>
      <c r="J35" s="66">
        <v>234</v>
      </c>
      <c r="K35" s="66">
        <v>204</v>
      </c>
      <c r="L35" s="66">
        <v>192</v>
      </c>
      <c r="M35" s="66">
        <v>190</v>
      </c>
      <c r="N35" s="66">
        <v>197</v>
      </c>
      <c r="O35" s="66">
        <v>195</v>
      </c>
      <c r="P35" s="66">
        <v>200</v>
      </c>
      <c r="Q35" s="66">
        <v>202</v>
      </c>
      <c r="R35" s="66">
        <v>212</v>
      </c>
      <c r="S35" s="66">
        <v>212</v>
      </c>
      <c r="T35" s="67">
        <v>214</v>
      </c>
      <c r="U35" s="67">
        <v>292</v>
      </c>
      <c r="V35" s="67">
        <v>299</v>
      </c>
      <c r="W35" s="67">
        <v>310</v>
      </c>
      <c r="X35" s="67">
        <v>285</v>
      </c>
      <c r="Y35" s="67">
        <v>277</v>
      </c>
      <c r="Z35" s="67">
        <v>260</v>
      </c>
      <c r="AA35" s="67">
        <v>238</v>
      </c>
      <c r="AB35" s="67">
        <v>247</v>
      </c>
      <c r="AC35" s="67">
        <v>284</v>
      </c>
      <c r="AD35" s="67">
        <v>288</v>
      </c>
      <c r="AE35" s="67">
        <v>291</v>
      </c>
      <c r="AF35" s="67">
        <v>309</v>
      </c>
      <c r="AG35" s="67">
        <v>306</v>
      </c>
      <c r="AH35" s="67">
        <v>298</v>
      </c>
      <c r="AI35" s="67">
        <v>296</v>
      </c>
      <c r="AJ35" s="67">
        <v>301</v>
      </c>
      <c r="AK35" s="67">
        <v>288</v>
      </c>
      <c r="AL35" s="68">
        <v>298</v>
      </c>
      <c r="AM35" s="67">
        <v>292</v>
      </c>
      <c r="AN35" s="67">
        <v>267</v>
      </c>
      <c r="AO35" s="67">
        <v>256</v>
      </c>
      <c r="AP35" s="67">
        <v>279</v>
      </c>
      <c r="AQ35" s="67">
        <v>256</v>
      </c>
      <c r="AR35" s="67">
        <v>261</v>
      </c>
      <c r="AS35" s="67">
        <v>261</v>
      </c>
      <c r="AT35" s="67">
        <v>287</v>
      </c>
      <c r="AU35" s="67">
        <v>295</v>
      </c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</row>
    <row r="36" spans="1:68" s="10" customFormat="1" x14ac:dyDescent="0.25">
      <c r="A36" s="41"/>
      <c r="B36" s="65">
        <v>6</v>
      </c>
      <c r="C36" s="46" t="s">
        <v>47</v>
      </c>
      <c r="D36" s="66">
        <v>22</v>
      </c>
      <c r="E36" s="66">
        <v>12</v>
      </c>
      <c r="F36" s="66">
        <v>7</v>
      </c>
      <c r="G36" s="66">
        <v>7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1</v>
      </c>
      <c r="N36" s="66">
        <v>0</v>
      </c>
      <c r="O36" s="66">
        <v>2</v>
      </c>
      <c r="P36" s="66">
        <v>2</v>
      </c>
      <c r="Q36" s="66">
        <v>2</v>
      </c>
      <c r="R36" s="66">
        <v>1</v>
      </c>
      <c r="S36" s="66">
        <v>1</v>
      </c>
      <c r="T36" s="67">
        <v>0</v>
      </c>
      <c r="U36" s="67">
        <v>0</v>
      </c>
      <c r="V36" s="67">
        <v>0</v>
      </c>
      <c r="W36" s="67">
        <v>0</v>
      </c>
      <c r="X36" s="67">
        <v>1</v>
      </c>
      <c r="Y36" s="67">
        <v>1</v>
      </c>
      <c r="Z36" s="67">
        <v>1</v>
      </c>
      <c r="AA36" s="67">
        <v>2</v>
      </c>
      <c r="AB36" s="67">
        <v>2</v>
      </c>
      <c r="AC36" s="67">
        <v>2</v>
      </c>
      <c r="AD36" s="67">
        <v>8</v>
      </c>
      <c r="AE36" s="67">
        <v>6</v>
      </c>
      <c r="AF36" s="67">
        <v>6</v>
      </c>
      <c r="AG36" s="67">
        <v>16</v>
      </c>
      <c r="AH36" s="67">
        <v>17</v>
      </c>
      <c r="AI36" s="67">
        <v>16</v>
      </c>
      <c r="AJ36" s="67">
        <v>17</v>
      </c>
      <c r="AK36" s="67">
        <v>16</v>
      </c>
      <c r="AL36" s="68">
        <v>16</v>
      </c>
      <c r="AM36" s="67">
        <v>10</v>
      </c>
      <c r="AN36" s="67">
        <v>2</v>
      </c>
      <c r="AO36" s="67">
        <v>3</v>
      </c>
      <c r="AP36" s="67">
        <v>3</v>
      </c>
      <c r="AQ36" s="67">
        <v>3</v>
      </c>
      <c r="AR36" s="67">
        <v>4</v>
      </c>
      <c r="AS36" s="67">
        <v>4</v>
      </c>
      <c r="AT36" s="67">
        <v>6</v>
      </c>
      <c r="AU36" s="67">
        <v>5</v>
      </c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</row>
    <row r="37" spans="1:68" s="60" customFormat="1" ht="26.4" x14ac:dyDescent="0.25">
      <c r="A37" s="54"/>
      <c r="B37" s="65">
        <v>7</v>
      </c>
      <c r="C37" s="46" t="s">
        <v>48</v>
      </c>
      <c r="D37" s="69">
        <v>42681</v>
      </c>
      <c r="E37" s="69">
        <v>42615</v>
      </c>
      <c r="F37" s="69">
        <v>42696</v>
      </c>
      <c r="G37" s="69">
        <v>42823</v>
      </c>
      <c r="H37" s="69">
        <v>42830</v>
      </c>
      <c r="I37" s="69">
        <v>42842</v>
      </c>
      <c r="J37" s="69">
        <v>42856</v>
      </c>
      <c r="K37" s="69">
        <v>42856</v>
      </c>
      <c r="L37" s="69">
        <v>42907</v>
      </c>
      <c r="M37" s="69">
        <v>42907</v>
      </c>
      <c r="N37" s="69">
        <v>42937</v>
      </c>
      <c r="O37" s="69">
        <v>43047</v>
      </c>
      <c r="P37" s="69">
        <v>43048</v>
      </c>
      <c r="Q37" s="69">
        <v>43048</v>
      </c>
      <c r="R37" s="69">
        <v>43048</v>
      </c>
      <c r="S37" s="69">
        <v>42689</v>
      </c>
      <c r="T37" s="69">
        <v>43229</v>
      </c>
      <c r="U37" s="69">
        <v>43238</v>
      </c>
      <c r="V37" s="69">
        <v>43263</v>
      </c>
      <c r="W37" s="69">
        <v>43244</v>
      </c>
      <c r="X37" s="69">
        <v>43352</v>
      </c>
      <c r="Y37" s="69">
        <v>43392</v>
      </c>
      <c r="Z37" s="69">
        <v>43392</v>
      </c>
      <c r="AA37" s="69">
        <v>43423</v>
      </c>
      <c r="AB37" s="69">
        <v>43423</v>
      </c>
      <c r="AC37" s="69">
        <v>43423</v>
      </c>
      <c r="AD37" s="69">
        <v>43423</v>
      </c>
      <c r="AE37" s="69">
        <v>43480</v>
      </c>
      <c r="AF37" s="69">
        <v>43538</v>
      </c>
      <c r="AG37" s="69">
        <v>43621</v>
      </c>
      <c r="AH37" s="69">
        <v>43662</v>
      </c>
      <c r="AI37" s="69">
        <v>43684</v>
      </c>
      <c r="AJ37" s="69">
        <v>43724</v>
      </c>
      <c r="AK37" s="69">
        <v>43745</v>
      </c>
      <c r="AL37" s="47">
        <v>43781</v>
      </c>
      <c r="AM37" s="69">
        <v>43817</v>
      </c>
      <c r="AN37" s="69">
        <v>43845</v>
      </c>
      <c r="AO37" s="69">
        <v>43878</v>
      </c>
      <c r="AP37" s="69">
        <v>43902</v>
      </c>
      <c r="AQ37" s="69">
        <v>43910</v>
      </c>
      <c r="AR37" s="69">
        <v>43965</v>
      </c>
      <c r="AS37" s="69">
        <v>43993</v>
      </c>
      <c r="AT37" s="69">
        <v>43998</v>
      </c>
      <c r="AU37" s="69">
        <v>44062</v>
      </c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</row>
    <row r="38" spans="1:68" s="10" customFormat="1" ht="26.4" x14ac:dyDescent="0.25">
      <c r="A38" s="54"/>
      <c r="B38" s="65">
        <v>8</v>
      </c>
      <c r="C38" s="46" t="s">
        <v>49</v>
      </c>
      <c r="D38" s="70">
        <v>42765</v>
      </c>
      <c r="E38" s="71">
        <v>0</v>
      </c>
      <c r="F38" s="71">
        <v>0</v>
      </c>
      <c r="G38" s="70">
        <v>42857</v>
      </c>
      <c r="H38" s="70">
        <v>42871</v>
      </c>
      <c r="I38" s="69">
        <v>42902</v>
      </c>
      <c r="J38" s="69">
        <v>42935</v>
      </c>
      <c r="K38" s="69">
        <v>42964</v>
      </c>
      <c r="L38" s="69">
        <v>42996</v>
      </c>
      <c r="M38" s="69">
        <v>42996</v>
      </c>
      <c r="N38" s="69">
        <v>43056</v>
      </c>
      <c r="O38" s="69">
        <v>43061</v>
      </c>
      <c r="P38" s="69">
        <v>43061</v>
      </c>
      <c r="Q38" s="69">
        <v>43150</v>
      </c>
      <c r="R38" s="69">
        <v>43174</v>
      </c>
      <c r="S38" s="69">
        <v>43209</v>
      </c>
      <c r="T38" s="69">
        <v>43236</v>
      </c>
      <c r="U38" s="69">
        <v>43269</v>
      </c>
      <c r="V38" s="69">
        <v>43297</v>
      </c>
      <c r="W38" s="69">
        <v>43276</v>
      </c>
      <c r="X38" s="69">
        <v>43319</v>
      </c>
      <c r="Y38" s="69">
        <v>43392</v>
      </c>
      <c r="Z38" s="69">
        <v>43423</v>
      </c>
      <c r="AA38" s="69">
        <v>43454</v>
      </c>
      <c r="AB38" s="69">
        <v>43483</v>
      </c>
      <c r="AC38" s="69">
        <v>43521</v>
      </c>
      <c r="AD38" s="69">
        <v>43549</v>
      </c>
      <c r="AE38" s="69">
        <v>43580</v>
      </c>
      <c r="AF38" s="69">
        <v>43587</v>
      </c>
      <c r="AG38" s="69">
        <v>43633</v>
      </c>
      <c r="AH38" s="69">
        <v>43663</v>
      </c>
      <c r="AI38" s="69">
        <v>43689</v>
      </c>
      <c r="AJ38" s="69">
        <v>43707</v>
      </c>
      <c r="AK38" s="69">
        <v>43749</v>
      </c>
      <c r="AL38" s="47">
        <v>43787</v>
      </c>
      <c r="AM38" s="69">
        <v>43796</v>
      </c>
      <c r="AN38" s="69">
        <v>43816</v>
      </c>
      <c r="AO38" s="69">
        <v>43846</v>
      </c>
      <c r="AP38" s="69">
        <v>43909</v>
      </c>
      <c r="AQ38" s="69">
        <v>43938</v>
      </c>
      <c r="AR38" s="69">
        <v>43966</v>
      </c>
      <c r="AS38" s="69">
        <v>43998</v>
      </c>
      <c r="AT38" s="69">
        <v>44026</v>
      </c>
      <c r="AU38" s="69">
        <v>44043</v>
      </c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</row>
    <row r="39" spans="1:68" s="10" customFormat="1" x14ac:dyDescent="0.25">
      <c r="A39" s="54"/>
      <c r="B39" s="65">
        <v>9</v>
      </c>
      <c r="C39" s="46" t="s">
        <v>27</v>
      </c>
      <c r="D39" s="69">
        <v>42703</v>
      </c>
      <c r="E39" s="71">
        <v>0</v>
      </c>
      <c r="F39" s="71">
        <v>0</v>
      </c>
      <c r="G39" s="70">
        <v>42857</v>
      </c>
      <c r="H39" s="70">
        <v>42871</v>
      </c>
      <c r="I39" s="69">
        <v>42902</v>
      </c>
      <c r="J39" s="69">
        <v>42935</v>
      </c>
      <c r="K39" s="69">
        <v>42964</v>
      </c>
      <c r="L39" s="69">
        <v>42996</v>
      </c>
      <c r="M39" s="69">
        <v>43025</v>
      </c>
      <c r="N39" s="69">
        <v>43056</v>
      </c>
      <c r="O39" s="69">
        <v>43087</v>
      </c>
      <c r="P39" s="69">
        <v>43115</v>
      </c>
      <c r="Q39" s="69">
        <v>43150</v>
      </c>
      <c r="R39" s="69">
        <v>43174</v>
      </c>
      <c r="S39" s="69">
        <v>43203</v>
      </c>
      <c r="T39" s="69">
        <v>43229</v>
      </c>
      <c r="U39" s="69">
        <v>43203</v>
      </c>
      <c r="V39" s="69">
        <v>43247</v>
      </c>
      <c r="W39" s="69">
        <v>43265</v>
      </c>
      <c r="X39" s="69">
        <v>43350</v>
      </c>
      <c r="Y39" s="69">
        <v>43353</v>
      </c>
      <c r="Z39" s="69">
        <v>43353</v>
      </c>
      <c r="AA39" s="69">
        <v>43427</v>
      </c>
      <c r="AB39" s="69">
        <v>43427</v>
      </c>
      <c r="AC39" s="69">
        <v>43427</v>
      </c>
      <c r="AD39" s="69">
        <v>43441</v>
      </c>
      <c r="AE39" s="69">
        <v>43454</v>
      </c>
      <c r="AF39" s="69">
        <v>43605</v>
      </c>
      <c r="AG39" s="69">
        <v>43633</v>
      </c>
      <c r="AH39" s="69">
        <v>43663</v>
      </c>
      <c r="AI39" s="69">
        <v>43696</v>
      </c>
      <c r="AJ39" s="69">
        <v>43724</v>
      </c>
      <c r="AK39" s="69">
        <v>43724</v>
      </c>
      <c r="AL39" s="47">
        <v>43782</v>
      </c>
      <c r="AM39" s="69">
        <v>43804</v>
      </c>
      <c r="AN39" s="69">
        <v>43847</v>
      </c>
      <c r="AO39" s="69">
        <v>43873</v>
      </c>
      <c r="AP39" s="69">
        <v>43902</v>
      </c>
      <c r="AQ39" s="69">
        <v>43938</v>
      </c>
      <c r="AR39" s="69">
        <v>43965</v>
      </c>
      <c r="AS39" s="69">
        <v>43990</v>
      </c>
      <c r="AT39" s="69">
        <v>44022</v>
      </c>
      <c r="AU39" s="69">
        <v>44062</v>
      </c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</row>
    <row r="40" spans="1:68" s="10" customFormat="1" x14ac:dyDescent="0.25">
      <c r="A40" s="54"/>
      <c r="B40" s="65">
        <v>10</v>
      </c>
      <c r="C40" s="72" t="s">
        <v>50</v>
      </c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>
        <v>2</v>
      </c>
      <c r="AL40" s="66">
        <v>6</v>
      </c>
      <c r="AM40" s="73">
        <v>2</v>
      </c>
      <c r="AN40" s="73">
        <v>0</v>
      </c>
      <c r="AO40" s="73">
        <v>2</v>
      </c>
      <c r="AP40" s="73">
        <v>1</v>
      </c>
      <c r="AQ40" s="73">
        <v>0</v>
      </c>
      <c r="AR40" s="73">
        <v>3</v>
      </c>
      <c r="AS40" s="73">
        <v>2</v>
      </c>
      <c r="AT40" s="73">
        <v>4</v>
      </c>
      <c r="AU40" s="73">
        <v>0</v>
      </c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</row>
    <row r="41" spans="1:68" s="10" customFormat="1" x14ac:dyDescent="0.25">
      <c r="A41" s="41"/>
      <c r="B41" s="65">
        <v>11</v>
      </c>
      <c r="C41" s="46" t="s">
        <v>28</v>
      </c>
      <c r="D41" s="66">
        <v>5</v>
      </c>
      <c r="E41" s="66">
        <v>1</v>
      </c>
      <c r="F41" s="66">
        <v>6</v>
      </c>
      <c r="G41" s="66">
        <v>2</v>
      </c>
      <c r="H41" s="66">
        <v>3</v>
      </c>
      <c r="I41" s="66">
        <v>10</v>
      </c>
      <c r="J41" s="66">
        <v>11</v>
      </c>
      <c r="K41" s="66">
        <v>14</v>
      </c>
      <c r="L41" s="66">
        <v>18</v>
      </c>
      <c r="M41" s="66">
        <v>5</v>
      </c>
      <c r="N41" s="66">
        <v>27</v>
      </c>
      <c r="O41" s="66">
        <v>14</v>
      </c>
      <c r="P41" s="66">
        <v>3</v>
      </c>
      <c r="Q41" s="66">
        <v>0</v>
      </c>
      <c r="R41" s="66">
        <v>0</v>
      </c>
      <c r="S41" s="66">
        <v>9</v>
      </c>
      <c r="T41" s="67">
        <v>15</v>
      </c>
      <c r="U41" s="67">
        <v>33</v>
      </c>
      <c r="V41" s="67">
        <v>24</v>
      </c>
      <c r="W41" s="74">
        <v>12</v>
      </c>
      <c r="X41" s="67">
        <v>10</v>
      </c>
      <c r="Y41" s="67">
        <v>6</v>
      </c>
      <c r="Z41" s="67">
        <v>17</v>
      </c>
      <c r="AA41" s="67">
        <v>28</v>
      </c>
      <c r="AB41" s="67">
        <v>13</v>
      </c>
      <c r="AC41" s="67">
        <v>0</v>
      </c>
      <c r="AD41" s="67">
        <v>28</v>
      </c>
      <c r="AE41" s="67">
        <v>6</v>
      </c>
      <c r="AF41" s="67">
        <v>13</v>
      </c>
      <c r="AG41" s="67">
        <v>2</v>
      </c>
      <c r="AH41" s="67">
        <v>15</v>
      </c>
      <c r="AI41" s="67">
        <v>13</v>
      </c>
      <c r="AJ41" s="67">
        <v>11</v>
      </c>
      <c r="AK41" s="67">
        <v>29</v>
      </c>
      <c r="AL41" s="68">
        <v>28</v>
      </c>
      <c r="AM41" s="67">
        <v>13</v>
      </c>
      <c r="AN41" s="67">
        <v>1</v>
      </c>
      <c r="AO41" s="67">
        <v>0</v>
      </c>
      <c r="AP41" s="67">
        <v>8</v>
      </c>
      <c r="AQ41" s="67">
        <v>19</v>
      </c>
      <c r="AR41" s="67">
        <v>14</v>
      </c>
      <c r="AS41" s="67">
        <v>29</v>
      </c>
      <c r="AT41" s="67">
        <v>33</v>
      </c>
      <c r="AU41" s="67">
        <v>29</v>
      </c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</row>
    <row r="42" spans="1:68" s="10" customFormat="1" x14ac:dyDescent="0.25">
      <c r="A42" s="41"/>
      <c r="B42" s="65">
        <v>12</v>
      </c>
      <c r="C42" s="46" t="s">
        <v>29</v>
      </c>
      <c r="D42" s="66">
        <v>5</v>
      </c>
      <c r="E42" s="66">
        <v>0</v>
      </c>
      <c r="F42" s="66">
        <v>3</v>
      </c>
      <c r="G42" s="66">
        <v>1</v>
      </c>
      <c r="H42" s="66">
        <v>0</v>
      </c>
      <c r="I42" s="66">
        <v>8</v>
      </c>
      <c r="J42" s="66">
        <v>8</v>
      </c>
      <c r="K42" s="66">
        <v>7</v>
      </c>
      <c r="L42" s="66">
        <v>11</v>
      </c>
      <c r="M42" s="66">
        <v>5</v>
      </c>
      <c r="N42" s="66">
        <v>20</v>
      </c>
      <c r="O42" s="66">
        <v>10</v>
      </c>
      <c r="P42" s="66">
        <v>2</v>
      </c>
      <c r="Q42" s="66">
        <v>0</v>
      </c>
      <c r="R42" s="66">
        <v>0</v>
      </c>
      <c r="S42" s="66">
        <v>5</v>
      </c>
      <c r="T42" s="67">
        <v>1</v>
      </c>
      <c r="U42" s="67">
        <v>16</v>
      </c>
      <c r="V42" s="67">
        <v>10</v>
      </c>
      <c r="W42" s="74">
        <v>6</v>
      </c>
      <c r="X42" s="67">
        <v>7</v>
      </c>
      <c r="Y42" s="67">
        <v>3</v>
      </c>
      <c r="Z42" s="67">
        <v>2</v>
      </c>
      <c r="AA42" s="67">
        <v>0</v>
      </c>
      <c r="AB42" s="67">
        <v>8</v>
      </c>
      <c r="AC42" s="67">
        <v>0</v>
      </c>
      <c r="AD42" s="67">
        <v>10</v>
      </c>
      <c r="AE42" s="67">
        <v>0</v>
      </c>
      <c r="AF42" s="67">
        <v>8</v>
      </c>
      <c r="AG42" s="67">
        <v>1</v>
      </c>
      <c r="AH42" s="67">
        <v>5</v>
      </c>
      <c r="AI42" s="67">
        <v>4</v>
      </c>
      <c r="AJ42" s="67">
        <v>5</v>
      </c>
      <c r="AK42" s="67">
        <v>12</v>
      </c>
      <c r="AL42" s="68">
        <v>10</v>
      </c>
      <c r="AM42" s="67">
        <v>9</v>
      </c>
      <c r="AN42" s="67">
        <v>0</v>
      </c>
      <c r="AO42" s="67">
        <v>0</v>
      </c>
      <c r="AP42" s="67">
        <v>5</v>
      </c>
      <c r="AQ42" s="67">
        <v>4</v>
      </c>
      <c r="AR42" s="67">
        <v>1</v>
      </c>
      <c r="AS42" s="67">
        <v>0</v>
      </c>
      <c r="AT42" s="67">
        <v>20</v>
      </c>
      <c r="AU42" s="67">
        <v>12</v>
      </c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</row>
    <row r="43" spans="1:68" s="10" customFormat="1" x14ac:dyDescent="0.25">
      <c r="A43" s="41"/>
      <c r="B43" s="65">
        <v>13</v>
      </c>
      <c r="C43" s="46" t="s">
        <v>51</v>
      </c>
      <c r="D43" s="66">
        <v>5</v>
      </c>
      <c r="E43" s="66">
        <v>0</v>
      </c>
      <c r="F43" s="66">
        <v>0</v>
      </c>
      <c r="G43" s="66">
        <v>0</v>
      </c>
      <c r="H43" s="66">
        <v>17</v>
      </c>
      <c r="I43" s="66">
        <v>18</v>
      </c>
      <c r="J43" s="66">
        <v>28</v>
      </c>
      <c r="K43" s="66">
        <v>28</v>
      </c>
      <c r="L43" s="66">
        <v>32</v>
      </c>
      <c r="M43" s="66">
        <v>30</v>
      </c>
      <c r="N43" s="66">
        <v>11</v>
      </c>
      <c r="O43" s="66">
        <v>1</v>
      </c>
      <c r="P43" s="66">
        <v>0</v>
      </c>
      <c r="Q43" s="66">
        <v>17</v>
      </c>
      <c r="R43" s="66">
        <v>19</v>
      </c>
      <c r="S43" s="66">
        <v>24</v>
      </c>
      <c r="T43" s="67">
        <v>47</v>
      </c>
      <c r="U43" s="67">
        <v>24</v>
      </c>
      <c r="V43" s="67">
        <v>2</v>
      </c>
      <c r="W43" s="74">
        <v>6</v>
      </c>
      <c r="X43" s="67">
        <v>15</v>
      </c>
      <c r="Y43" s="67">
        <v>32</v>
      </c>
      <c r="Z43" s="67">
        <v>14</v>
      </c>
      <c r="AA43" s="67">
        <v>0</v>
      </c>
      <c r="AB43" s="67">
        <v>0</v>
      </c>
      <c r="AC43" s="67">
        <v>6</v>
      </c>
      <c r="AD43" s="67">
        <v>12</v>
      </c>
      <c r="AE43" s="67">
        <v>4</v>
      </c>
      <c r="AF43" s="67">
        <v>14</v>
      </c>
      <c r="AG43" s="67">
        <v>22</v>
      </c>
      <c r="AH43" s="67">
        <v>38</v>
      </c>
      <c r="AI43" s="67">
        <v>29</v>
      </c>
      <c r="AJ43" s="67">
        <v>37</v>
      </c>
      <c r="AK43" s="67">
        <v>19</v>
      </c>
      <c r="AL43" s="68">
        <v>3</v>
      </c>
      <c r="AM43" s="67">
        <v>0</v>
      </c>
      <c r="AN43" s="67">
        <v>26</v>
      </c>
      <c r="AO43" s="67">
        <v>29</v>
      </c>
      <c r="AP43" s="67">
        <v>53</v>
      </c>
      <c r="AQ43" s="67">
        <v>64</v>
      </c>
      <c r="AR43" s="67">
        <v>50</v>
      </c>
      <c r="AS43" s="67">
        <v>65</v>
      </c>
      <c r="AT43" s="67">
        <v>36</v>
      </c>
      <c r="AU43" s="67">
        <v>16</v>
      </c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</row>
    <row r="44" spans="1:68" s="10" customFormat="1" x14ac:dyDescent="0.25">
      <c r="A44" s="41"/>
      <c r="B44" s="65">
        <v>14</v>
      </c>
      <c r="C44" s="46" t="s">
        <v>52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1</v>
      </c>
      <c r="L44" s="66">
        <v>3</v>
      </c>
      <c r="M44" s="66">
        <v>2</v>
      </c>
      <c r="N44" s="66" t="s">
        <v>23</v>
      </c>
      <c r="O44" s="66">
        <v>1</v>
      </c>
      <c r="P44" s="66">
        <v>1</v>
      </c>
      <c r="Q44" s="66">
        <v>0</v>
      </c>
      <c r="R44" s="66">
        <v>0</v>
      </c>
      <c r="S44" s="66">
        <v>0</v>
      </c>
      <c r="T44" s="67">
        <v>0</v>
      </c>
      <c r="U44" s="67">
        <v>0</v>
      </c>
      <c r="V44" s="67">
        <v>0</v>
      </c>
      <c r="W44" s="74">
        <v>0</v>
      </c>
      <c r="X44" s="67">
        <v>12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1</v>
      </c>
      <c r="AG44" s="67">
        <v>0</v>
      </c>
      <c r="AH44" s="67">
        <v>0</v>
      </c>
      <c r="AI44" s="67">
        <v>1</v>
      </c>
      <c r="AJ44" s="67">
        <v>2</v>
      </c>
      <c r="AK44" s="67">
        <v>4</v>
      </c>
      <c r="AL44" s="68">
        <v>0</v>
      </c>
      <c r="AM44" s="67">
        <v>2</v>
      </c>
      <c r="AN44" s="67">
        <v>4</v>
      </c>
      <c r="AO44" s="67">
        <v>2</v>
      </c>
      <c r="AP44" s="67">
        <v>1</v>
      </c>
      <c r="AQ44" s="67">
        <v>1</v>
      </c>
      <c r="AR44" s="67">
        <v>0</v>
      </c>
      <c r="AS44" s="67">
        <v>0</v>
      </c>
      <c r="AT44" s="67">
        <v>1</v>
      </c>
      <c r="AU44" s="67">
        <v>2</v>
      </c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</row>
    <row r="45" spans="1:68" ht="26.4" x14ac:dyDescent="0.25">
      <c r="B45" s="75">
        <v>15</v>
      </c>
      <c r="C45" s="62" t="s">
        <v>30</v>
      </c>
      <c r="D45" s="76">
        <f t="shared" ref="D45:J45" si="24">SUM(D46:D48)</f>
        <v>0</v>
      </c>
      <c r="E45" s="76">
        <f t="shared" si="24"/>
        <v>7</v>
      </c>
      <c r="F45" s="76">
        <f t="shared" si="24"/>
        <v>40</v>
      </c>
      <c r="G45" s="76">
        <f t="shared" si="24"/>
        <v>45</v>
      </c>
      <c r="H45" s="76">
        <f t="shared" si="24"/>
        <v>52</v>
      </c>
      <c r="I45" s="76">
        <f t="shared" si="24"/>
        <v>8</v>
      </c>
      <c r="J45" s="76">
        <f t="shared" si="24"/>
        <v>40</v>
      </c>
      <c r="K45" s="76">
        <v>60</v>
      </c>
      <c r="L45" s="76">
        <v>63</v>
      </c>
      <c r="M45" s="76">
        <f t="shared" ref="M45:AR45" si="25">SUM(M46:M48)</f>
        <v>49</v>
      </c>
      <c r="N45" s="76">
        <f t="shared" si="25"/>
        <v>31</v>
      </c>
      <c r="O45" s="76">
        <f t="shared" si="25"/>
        <v>49</v>
      </c>
      <c r="P45" s="76">
        <f t="shared" si="25"/>
        <v>20</v>
      </c>
      <c r="Q45" s="76">
        <f t="shared" si="25"/>
        <v>7</v>
      </c>
      <c r="R45" s="76">
        <f t="shared" si="25"/>
        <v>39</v>
      </c>
      <c r="S45" s="76">
        <f t="shared" si="25"/>
        <v>23</v>
      </c>
      <c r="T45" s="76">
        <f t="shared" si="25"/>
        <v>162</v>
      </c>
      <c r="U45" s="76">
        <f t="shared" si="25"/>
        <v>39</v>
      </c>
      <c r="V45" s="76">
        <f t="shared" si="25"/>
        <v>46</v>
      </c>
      <c r="W45" s="76">
        <f t="shared" si="25"/>
        <v>74</v>
      </c>
      <c r="X45" s="76">
        <f t="shared" si="25"/>
        <v>101</v>
      </c>
      <c r="Y45" s="76">
        <f t="shared" si="25"/>
        <v>68</v>
      </c>
      <c r="Z45" s="76">
        <f t="shared" si="25"/>
        <v>70</v>
      </c>
      <c r="AA45" s="76">
        <f t="shared" si="25"/>
        <v>60</v>
      </c>
      <c r="AB45" s="76">
        <f t="shared" si="25"/>
        <v>14</v>
      </c>
      <c r="AC45" s="76">
        <f t="shared" si="25"/>
        <v>103</v>
      </c>
      <c r="AD45" s="76">
        <f t="shared" si="25"/>
        <v>46</v>
      </c>
      <c r="AE45" s="76">
        <f t="shared" si="25"/>
        <v>79</v>
      </c>
      <c r="AF45" s="76">
        <f t="shared" si="25"/>
        <v>94</v>
      </c>
      <c r="AG45" s="76">
        <f t="shared" si="25"/>
        <v>117</v>
      </c>
      <c r="AH45" s="76">
        <f t="shared" si="25"/>
        <v>73</v>
      </c>
      <c r="AI45" s="76">
        <f t="shared" si="25"/>
        <v>155</v>
      </c>
      <c r="AJ45" s="76">
        <f t="shared" si="25"/>
        <v>124</v>
      </c>
      <c r="AK45" s="76">
        <f t="shared" si="25"/>
        <v>148</v>
      </c>
      <c r="AL45" s="77">
        <f t="shared" si="25"/>
        <v>97</v>
      </c>
      <c r="AM45" s="76">
        <f t="shared" si="25"/>
        <v>65</v>
      </c>
      <c r="AN45" s="76">
        <f t="shared" si="25"/>
        <v>73</v>
      </c>
      <c r="AO45" s="76">
        <f t="shared" si="25"/>
        <v>125</v>
      </c>
      <c r="AP45" s="76">
        <f t="shared" si="25"/>
        <v>62</v>
      </c>
      <c r="AQ45" s="76">
        <f t="shared" si="25"/>
        <v>153</v>
      </c>
      <c r="AR45" s="76">
        <f t="shared" si="25"/>
        <v>107</v>
      </c>
      <c r="AS45" s="76">
        <f t="shared" ref="AS45:BP45" si="26">SUM(AS46:AS48)</f>
        <v>128</v>
      </c>
      <c r="AT45" s="76">
        <f t="shared" si="26"/>
        <v>57</v>
      </c>
      <c r="AU45" s="76">
        <f t="shared" si="26"/>
        <v>114</v>
      </c>
      <c r="AV45" s="76">
        <f t="shared" si="26"/>
        <v>0</v>
      </c>
      <c r="AW45" s="76">
        <f t="shared" si="26"/>
        <v>0</v>
      </c>
      <c r="AX45" s="76">
        <f t="shared" si="26"/>
        <v>0</v>
      </c>
      <c r="AY45" s="76">
        <f t="shared" si="26"/>
        <v>0</v>
      </c>
      <c r="AZ45" s="76">
        <f t="shared" si="26"/>
        <v>0</v>
      </c>
      <c r="BA45" s="76">
        <f t="shared" si="26"/>
        <v>0</v>
      </c>
      <c r="BB45" s="76">
        <f t="shared" si="26"/>
        <v>0</v>
      </c>
      <c r="BC45" s="76">
        <f t="shared" si="26"/>
        <v>0</v>
      </c>
      <c r="BD45" s="76">
        <f t="shared" si="26"/>
        <v>0</v>
      </c>
      <c r="BE45" s="76">
        <f t="shared" si="26"/>
        <v>0</v>
      </c>
      <c r="BF45" s="76">
        <f t="shared" si="26"/>
        <v>0</v>
      </c>
      <c r="BG45" s="76">
        <f t="shared" si="26"/>
        <v>0</v>
      </c>
      <c r="BH45" s="76">
        <f t="shared" si="26"/>
        <v>0</v>
      </c>
      <c r="BI45" s="76">
        <f t="shared" si="26"/>
        <v>0</v>
      </c>
      <c r="BJ45" s="76">
        <f t="shared" si="26"/>
        <v>0</v>
      </c>
      <c r="BK45" s="76">
        <f t="shared" si="26"/>
        <v>0</v>
      </c>
      <c r="BL45" s="76">
        <f t="shared" si="26"/>
        <v>0</v>
      </c>
      <c r="BM45" s="76">
        <f t="shared" si="26"/>
        <v>0</v>
      </c>
      <c r="BN45" s="76">
        <f t="shared" si="26"/>
        <v>0</v>
      </c>
      <c r="BO45" s="76">
        <f t="shared" si="26"/>
        <v>0</v>
      </c>
      <c r="BP45" s="76">
        <f t="shared" si="26"/>
        <v>0</v>
      </c>
    </row>
    <row r="46" spans="1:68" s="10" customFormat="1" x14ac:dyDescent="0.25">
      <c r="A46" s="41"/>
      <c r="B46" s="78"/>
      <c r="C46" s="46" t="s">
        <v>53</v>
      </c>
      <c r="D46" s="66">
        <v>0</v>
      </c>
      <c r="E46" s="66">
        <v>7</v>
      </c>
      <c r="F46" s="66">
        <v>25</v>
      </c>
      <c r="G46" s="66">
        <v>24</v>
      </c>
      <c r="H46" s="66">
        <v>23</v>
      </c>
      <c r="I46" s="66">
        <v>2</v>
      </c>
      <c r="J46" s="66">
        <v>13</v>
      </c>
      <c r="K46" s="66">
        <v>40</v>
      </c>
      <c r="L46" s="66">
        <v>31</v>
      </c>
      <c r="M46" s="66">
        <v>31</v>
      </c>
      <c r="N46" s="66">
        <v>22</v>
      </c>
      <c r="O46" s="66">
        <v>24</v>
      </c>
      <c r="P46" s="66">
        <v>11</v>
      </c>
      <c r="Q46" s="66">
        <v>7</v>
      </c>
      <c r="R46" s="66">
        <v>26</v>
      </c>
      <c r="S46" s="66">
        <v>14</v>
      </c>
      <c r="T46" s="67">
        <v>31</v>
      </c>
      <c r="U46" s="67">
        <v>8</v>
      </c>
      <c r="V46" s="67">
        <v>26</v>
      </c>
      <c r="W46" s="74">
        <v>38</v>
      </c>
      <c r="X46" s="67">
        <v>77</v>
      </c>
      <c r="Y46" s="67">
        <v>49</v>
      </c>
      <c r="Z46" s="67">
        <v>22</v>
      </c>
      <c r="AA46" s="67">
        <v>30</v>
      </c>
      <c r="AB46" s="67">
        <v>9</v>
      </c>
      <c r="AC46" s="67">
        <v>55</v>
      </c>
      <c r="AD46" s="67">
        <v>23</v>
      </c>
      <c r="AE46" s="67">
        <v>48</v>
      </c>
      <c r="AF46" s="67">
        <v>55</v>
      </c>
      <c r="AG46" s="67">
        <v>67</v>
      </c>
      <c r="AH46" s="67">
        <v>43</v>
      </c>
      <c r="AI46" s="67">
        <v>49</v>
      </c>
      <c r="AJ46" s="67">
        <v>55</v>
      </c>
      <c r="AK46" s="67">
        <v>40</v>
      </c>
      <c r="AL46" s="68">
        <v>49</v>
      </c>
      <c r="AM46" s="67">
        <v>26</v>
      </c>
      <c r="AN46" s="67">
        <v>15</v>
      </c>
      <c r="AO46" s="67">
        <v>59</v>
      </c>
      <c r="AP46" s="67">
        <v>28</v>
      </c>
      <c r="AQ46" s="67">
        <v>46</v>
      </c>
      <c r="AR46" s="67">
        <v>30</v>
      </c>
      <c r="AS46" s="67">
        <v>71</v>
      </c>
      <c r="AT46" s="67">
        <v>15</v>
      </c>
      <c r="AU46" s="67">
        <v>46</v>
      </c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</row>
    <row r="47" spans="1:68" s="10" customFormat="1" x14ac:dyDescent="0.25">
      <c r="A47" s="41"/>
      <c r="B47" s="78"/>
      <c r="C47" s="46" t="s">
        <v>54</v>
      </c>
      <c r="D47" s="66">
        <v>0</v>
      </c>
      <c r="E47" s="66">
        <v>0</v>
      </c>
      <c r="F47" s="66">
        <v>8</v>
      </c>
      <c r="G47" s="66">
        <v>12</v>
      </c>
      <c r="H47" s="66">
        <v>15</v>
      </c>
      <c r="I47" s="66">
        <v>6</v>
      </c>
      <c r="J47" s="66">
        <v>20</v>
      </c>
      <c r="K47" s="66">
        <v>15</v>
      </c>
      <c r="L47" s="66">
        <v>31</v>
      </c>
      <c r="M47" s="66">
        <v>17</v>
      </c>
      <c r="N47" s="66">
        <v>9</v>
      </c>
      <c r="O47" s="66">
        <v>18</v>
      </c>
      <c r="P47" s="66">
        <v>1</v>
      </c>
      <c r="Q47" s="66">
        <v>0</v>
      </c>
      <c r="R47" s="66">
        <v>1</v>
      </c>
      <c r="S47" s="66">
        <v>4</v>
      </c>
      <c r="T47" s="67">
        <v>130</v>
      </c>
      <c r="U47" s="67">
        <v>31</v>
      </c>
      <c r="V47" s="67">
        <v>17</v>
      </c>
      <c r="W47" s="74">
        <v>17</v>
      </c>
      <c r="X47" s="67">
        <v>17</v>
      </c>
      <c r="Y47" s="67">
        <v>18</v>
      </c>
      <c r="Z47" s="67">
        <v>31</v>
      </c>
      <c r="AA47" s="67">
        <v>21</v>
      </c>
      <c r="AB47" s="67">
        <v>3</v>
      </c>
      <c r="AC47" s="67">
        <v>35</v>
      </c>
      <c r="AD47" s="67">
        <v>10</v>
      </c>
      <c r="AE47" s="67">
        <v>26</v>
      </c>
      <c r="AF47" s="67">
        <v>25</v>
      </c>
      <c r="AG47" s="67">
        <v>39</v>
      </c>
      <c r="AH47" s="67">
        <v>12</v>
      </c>
      <c r="AI47" s="67">
        <v>58</v>
      </c>
      <c r="AJ47" s="67">
        <v>58</v>
      </c>
      <c r="AK47" s="67">
        <v>73</v>
      </c>
      <c r="AL47" s="68">
        <v>32</v>
      </c>
      <c r="AM47" s="67">
        <v>20</v>
      </c>
      <c r="AN47" s="67">
        <v>47</v>
      </c>
      <c r="AO47" s="67">
        <v>60</v>
      </c>
      <c r="AP47" s="67">
        <v>21</v>
      </c>
      <c r="AQ47" s="67">
        <v>51</v>
      </c>
      <c r="AR47" s="67">
        <v>62</v>
      </c>
      <c r="AS47" s="67">
        <v>46</v>
      </c>
      <c r="AT47" s="67">
        <v>24</v>
      </c>
      <c r="AU47" s="67">
        <v>43</v>
      </c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</row>
    <row r="48" spans="1:68" s="10" customFormat="1" x14ac:dyDescent="0.25">
      <c r="A48" s="41"/>
      <c r="B48" s="79"/>
      <c r="C48" s="46" t="s">
        <v>55</v>
      </c>
      <c r="D48" s="66">
        <v>0</v>
      </c>
      <c r="E48" s="66">
        <v>0</v>
      </c>
      <c r="F48" s="66">
        <v>7</v>
      </c>
      <c r="G48" s="66">
        <v>9</v>
      </c>
      <c r="H48" s="66">
        <v>14</v>
      </c>
      <c r="I48" s="66">
        <v>0</v>
      </c>
      <c r="J48" s="66">
        <v>7</v>
      </c>
      <c r="K48" s="66">
        <v>5</v>
      </c>
      <c r="L48" s="66">
        <v>17</v>
      </c>
      <c r="M48" s="66">
        <v>1</v>
      </c>
      <c r="N48" s="66">
        <v>0</v>
      </c>
      <c r="O48" s="66">
        <v>7</v>
      </c>
      <c r="P48" s="66">
        <v>8</v>
      </c>
      <c r="Q48" s="66">
        <v>0</v>
      </c>
      <c r="R48" s="66">
        <v>12</v>
      </c>
      <c r="S48" s="66">
        <v>5</v>
      </c>
      <c r="T48" s="67">
        <v>1</v>
      </c>
      <c r="U48" s="67">
        <v>0</v>
      </c>
      <c r="V48" s="67">
        <v>3</v>
      </c>
      <c r="W48" s="74">
        <v>19</v>
      </c>
      <c r="X48" s="67">
        <v>7</v>
      </c>
      <c r="Y48" s="67">
        <v>1</v>
      </c>
      <c r="Z48" s="67">
        <v>17</v>
      </c>
      <c r="AA48" s="67">
        <v>9</v>
      </c>
      <c r="AB48" s="67">
        <v>2</v>
      </c>
      <c r="AC48" s="67">
        <v>13</v>
      </c>
      <c r="AD48" s="67">
        <v>13</v>
      </c>
      <c r="AE48" s="67">
        <v>5</v>
      </c>
      <c r="AF48" s="67">
        <v>14</v>
      </c>
      <c r="AG48" s="67">
        <v>11</v>
      </c>
      <c r="AH48" s="67">
        <v>18</v>
      </c>
      <c r="AI48" s="67">
        <v>48</v>
      </c>
      <c r="AJ48" s="67">
        <v>11</v>
      </c>
      <c r="AK48" s="67">
        <v>35</v>
      </c>
      <c r="AL48" s="68">
        <v>16</v>
      </c>
      <c r="AM48" s="67">
        <v>19</v>
      </c>
      <c r="AN48" s="67">
        <v>11</v>
      </c>
      <c r="AO48" s="67">
        <v>6</v>
      </c>
      <c r="AP48" s="67">
        <v>13</v>
      </c>
      <c r="AQ48" s="67">
        <v>56</v>
      </c>
      <c r="AR48" s="67">
        <v>15</v>
      </c>
      <c r="AS48" s="67">
        <v>11</v>
      </c>
      <c r="AT48" s="67">
        <v>18</v>
      </c>
      <c r="AU48" s="67">
        <v>25</v>
      </c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</row>
    <row r="49" spans="1:68" s="10" customFormat="1" ht="26.4" x14ac:dyDescent="0.25">
      <c r="A49" s="41"/>
      <c r="B49" s="65">
        <v>16</v>
      </c>
      <c r="C49" s="46" t="s">
        <v>56</v>
      </c>
      <c r="D49" s="66">
        <v>3</v>
      </c>
      <c r="E49" s="66">
        <v>0</v>
      </c>
      <c r="F49" s="66">
        <v>3</v>
      </c>
      <c r="G49" s="66">
        <v>0</v>
      </c>
      <c r="H49" s="66">
        <v>3</v>
      </c>
      <c r="I49" s="66">
        <v>6</v>
      </c>
      <c r="J49" s="66">
        <v>5</v>
      </c>
      <c r="K49" s="66">
        <v>4</v>
      </c>
      <c r="L49" s="66">
        <v>9</v>
      </c>
      <c r="M49" s="66">
        <v>4</v>
      </c>
      <c r="N49" s="66">
        <v>14</v>
      </c>
      <c r="O49" s="66">
        <v>12</v>
      </c>
      <c r="P49" s="66">
        <v>0</v>
      </c>
      <c r="Q49" s="66">
        <v>4</v>
      </c>
      <c r="R49" s="66">
        <v>0</v>
      </c>
      <c r="S49" s="66">
        <v>4</v>
      </c>
      <c r="T49" s="67">
        <v>1</v>
      </c>
      <c r="U49" s="67">
        <v>8</v>
      </c>
      <c r="V49" s="67">
        <v>12</v>
      </c>
      <c r="W49" s="74">
        <v>14</v>
      </c>
      <c r="X49" s="67">
        <v>0</v>
      </c>
      <c r="Y49" s="67">
        <v>14</v>
      </c>
      <c r="Z49" s="67">
        <v>5</v>
      </c>
      <c r="AA49" s="67">
        <v>2</v>
      </c>
      <c r="AB49" s="67">
        <v>1</v>
      </c>
      <c r="AC49" s="67">
        <v>3</v>
      </c>
      <c r="AD49" s="67">
        <v>4</v>
      </c>
      <c r="AE49" s="67">
        <v>5</v>
      </c>
      <c r="AF49" s="67">
        <v>6</v>
      </c>
      <c r="AG49" s="67">
        <v>3</v>
      </c>
      <c r="AH49" s="67">
        <v>4</v>
      </c>
      <c r="AI49" s="67">
        <v>9</v>
      </c>
      <c r="AJ49" s="67">
        <v>4</v>
      </c>
      <c r="AK49" s="67">
        <v>11</v>
      </c>
      <c r="AL49" s="68">
        <v>12</v>
      </c>
      <c r="AM49" s="67">
        <v>20</v>
      </c>
      <c r="AN49" s="67">
        <v>6</v>
      </c>
      <c r="AO49" s="67">
        <v>5</v>
      </c>
      <c r="AP49" s="67">
        <v>12</v>
      </c>
      <c r="AQ49" s="67">
        <v>2</v>
      </c>
      <c r="AR49" s="67">
        <v>4</v>
      </c>
      <c r="AS49" s="67">
        <v>10</v>
      </c>
      <c r="AT49" s="67">
        <v>23</v>
      </c>
      <c r="AU49" s="67">
        <v>22</v>
      </c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</row>
    <row r="50" spans="1:68" s="10" customFormat="1" ht="26.4" x14ac:dyDescent="0.25">
      <c r="A50" s="41"/>
      <c r="B50" s="65"/>
      <c r="C50" s="46" t="s">
        <v>57</v>
      </c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7"/>
      <c r="U50" s="67"/>
      <c r="V50" s="67"/>
      <c r="W50" s="74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8"/>
      <c r="AM50" s="67"/>
      <c r="AN50" s="67"/>
      <c r="AO50" s="67"/>
      <c r="AP50" s="67"/>
      <c r="AQ50" s="67"/>
      <c r="AR50" s="67"/>
      <c r="AS50" s="67"/>
      <c r="AT50" s="67">
        <v>0</v>
      </c>
      <c r="AU50" s="67">
        <v>0</v>
      </c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</row>
    <row r="51" spans="1:68" ht="14.25" customHeight="1" x14ac:dyDescent="0.25">
      <c r="B51" s="38" t="s">
        <v>58</v>
      </c>
      <c r="C51" s="6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40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</row>
    <row r="52" spans="1:68" s="10" customFormat="1" x14ac:dyDescent="0.25">
      <c r="A52" s="41"/>
      <c r="B52" s="65">
        <v>1</v>
      </c>
      <c r="C52" s="46" t="s">
        <v>42</v>
      </c>
      <c r="D52" s="66">
        <v>91</v>
      </c>
      <c r="E52" s="66">
        <v>99</v>
      </c>
      <c r="F52" s="66">
        <v>101</v>
      </c>
      <c r="G52" s="66">
        <v>105</v>
      </c>
      <c r="H52" s="66">
        <v>106</v>
      </c>
      <c r="I52" s="66">
        <v>99</v>
      </c>
      <c r="J52" s="66">
        <v>96</v>
      </c>
      <c r="K52" s="66">
        <v>79</v>
      </c>
      <c r="L52" s="66">
        <v>80</v>
      </c>
      <c r="M52" s="66">
        <v>76</v>
      </c>
      <c r="N52" s="66">
        <v>81</v>
      </c>
      <c r="O52" s="66">
        <v>79</v>
      </c>
      <c r="P52" s="66">
        <v>81</v>
      </c>
      <c r="Q52" s="66">
        <v>87</v>
      </c>
      <c r="R52" s="66">
        <v>83</v>
      </c>
      <c r="S52" s="66">
        <v>83</v>
      </c>
      <c r="T52" s="67">
        <v>79</v>
      </c>
      <c r="U52" s="67">
        <v>79</v>
      </c>
      <c r="V52" s="67">
        <v>83</v>
      </c>
      <c r="W52" s="74">
        <v>100</v>
      </c>
      <c r="X52" s="67">
        <v>90</v>
      </c>
      <c r="Y52" s="67">
        <v>90</v>
      </c>
      <c r="Z52" s="67">
        <v>52</v>
      </c>
      <c r="AA52" s="67">
        <v>60</v>
      </c>
      <c r="AB52" s="67">
        <v>62</v>
      </c>
      <c r="AC52" s="67">
        <v>63</v>
      </c>
      <c r="AD52" s="67">
        <v>75</v>
      </c>
      <c r="AE52" s="67">
        <v>75</v>
      </c>
      <c r="AF52" s="67">
        <v>67</v>
      </c>
      <c r="AG52" s="67">
        <v>66</v>
      </c>
      <c r="AH52" s="67">
        <v>64</v>
      </c>
      <c r="AI52" s="67">
        <v>66</v>
      </c>
      <c r="AJ52" s="67">
        <v>66</v>
      </c>
      <c r="AK52" s="67">
        <v>69</v>
      </c>
      <c r="AL52" s="68">
        <v>74</v>
      </c>
      <c r="AM52" s="67">
        <v>78</v>
      </c>
      <c r="AN52" s="67">
        <v>77</v>
      </c>
      <c r="AO52" s="67">
        <v>80</v>
      </c>
      <c r="AP52" s="67">
        <v>86</v>
      </c>
      <c r="AQ52" s="67">
        <v>90</v>
      </c>
      <c r="AR52" s="67">
        <v>89</v>
      </c>
      <c r="AS52" s="67">
        <v>89</v>
      </c>
      <c r="AT52" s="67">
        <v>91</v>
      </c>
      <c r="AU52" s="67">
        <v>81</v>
      </c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</row>
    <row r="53" spans="1:68" s="10" customFormat="1" x14ac:dyDescent="0.25">
      <c r="A53" s="41"/>
      <c r="B53" s="65">
        <v>2</v>
      </c>
      <c r="C53" s="46" t="s">
        <v>43</v>
      </c>
      <c r="D53" s="66">
        <v>8</v>
      </c>
      <c r="E53" s="66">
        <v>6</v>
      </c>
      <c r="F53" s="66">
        <v>6</v>
      </c>
      <c r="G53" s="66">
        <v>4</v>
      </c>
      <c r="H53" s="66">
        <v>1</v>
      </c>
      <c r="I53" s="66">
        <v>2</v>
      </c>
      <c r="J53" s="66">
        <v>0</v>
      </c>
      <c r="K53" s="66">
        <v>1</v>
      </c>
      <c r="L53" s="66">
        <v>6</v>
      </c>
      <c r="M53" s="66">
        <v>5</v>
      </c>
      <c r="N53" s="66">
        <v>0</v>
      </c>
      <c r="O53" s="66">
        <v>1</v>
      </c>
      <c r="P53" s="66">
        <v>8</v>
      </c>
      <c r="Q53" s="66">
        <v>0</v>
      </c>
      <c r="R53" s="66">
        <v>5</v>
      </c>
      <c r="S53" s="66">
        <v>5</v>
      </c>
      <c r="T53" s="67">
        <v>0</v>
      </c>
      <c r="U53" s="67">
        <v>4</v>
      </c>
      <c r="V53" s="67">
        <v>3</v>
      </c>
      <c r="W53" s="74">
        <v>4</v>
      </c>
      <c r="X53" s="67">
        <v>0</v>
      </c>
      <c r="Y53" s="67">
        <v>1</v>
      </c>
      <c r="Z53" s="67">
        <v>9</v>
      </c>
      <c r="AA53" s="67">
        <v>5</v>
      </c>
      <c r="AB53" s="67">
        <v>2</v>
      </c>
      <c r="AC53" s="67">
        <v>12</v>
      </c>
      <c r="AD53" s="67">
        <v>1</v>
      </c>
      <c r="AE53" s="67">
        <v>2</v>
      </c>
      <c r="AF53" s="67">
        <v>0</v>
      </c>
      <c r="AG53" s="67">
        <v>2</v>
      </c>
      <c r="AH53" s="67">
        <v>4</v>
      </c>
      <c r="AI53" s="67">
        <v>3</v>
      </c>
      <c r="AJ53" s="67">
        <v>2</v>
      </c>
      <c r="AK53" s="67">
        <v>6</v>
      </c>
      <c r="AL53" s="68">
        <v>4</v>
      </c>
      <c r="AM53" s="67">
        <v>5</v>
      </c>
      <c r="AN53" s="67">
        <v>2</v>
      </c>
      <c r="AO53" s="67">
        <v>6</v>
      </c>
      <c r="AP53" s="67">
        <v>4</v>
      </c>
      <c r="AQ53" s="67">
        <v>8</v>
      </c>
      <c r="AR53" s="67">
        <v>0</v>
      </c>
      <c r="AS53" s="67">
        <v>0</v>
      </c>
      <c r="AT53" s="67">
        <v>0</v>
      </c>
      <c r="AU53" s="67">
        <v>0</v>
      </c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</row>
    <row r="54" spans="1:68" s="10" customFormat="1" x14ac:dyDescent="0.25">
      <c r="A54" s="41"/>
      <c r="B54" s="65">
        <v>3</v>
      </c>
      <c r="C54" s="46" t="s">
        <v>44</v>
      </c>
      <c r="D54" s="66">
        <v>0</v>
      </c>
      <c r="E54" s="66">
        <v>0</v>
      </c>
      <c r="F54" s="66">
        <v>0</v>
      </c>
      <c r="G54" s="66">
        <v>0</v>
      </c>
      <c r="H54" s="66">
        <v>3</v>
      </c>
      <c r="I54" s="66">
        <v>0</v>
      </c>
      <c r="J54" s="66">
        <v>0</v>
      </c>
      <c r="K54" s="66">
        <v>0</v>
      </c>
      <c r="L54" s="66">
        <v>1</v>
      </c>
      <c r="M54" s="66">
        <v>0</v>
      </c>
      <c r="N54" s="66">
        <v>0</v>
      </c>
      <c r="O54" s="66">
        <v>1</v>
      </c>
      <c r="P54" s="66">
        <v>0</v>
      </c>
      <c r="Q54" s="66">
        <v>0</v>
      </c>
      <c r="R54" s="66">
        <v>0</v>
      </c>
      <c r="S54" s="66">
        <v>0</v>
      </c>
      <c r="T54" s="67">
        <v>0</v>
      </c>
      <c r="U54" s="67">
        <v>1</v>
      </c>
      <c r="V54" s="67">
        <v>0</v>
      </c>
      <c r="W54" s="74">
        <v>0</v>
      </c>
      <c r="X54" s="67">
        <v>0</v>
      </c>
      <c r="Y54" s="67">
        <v>0</v>
      </c>
      <c r="Z54" s="67">
        <v>1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1</v>
      </c>
      <c r="AH54" s="67">
        <v>0</v>
      </c>
      <c r="AI54" s="67">
        <v>0</v>
      </c>
      <c r="AJ54" s="67">
        <v>4</v>
      </c>
      <c r="AK54" s="67">
        <v>0</v>
      </c>
      <c r="AL54" s="68">
        <v>0</v>
      </c>
      <c r="AM54" s="67">
        <v>1</v>
      </c>
      <c r="AN54" s="67">
        <v>2</v>
      </c>
      <c r="AO54" s="67">
        <v>0</v>
      </c>
      <c r="AP54" s="67">
        <v>1</v>
      </c>
      <c r="AQ54" s="67">
        <v>0</v>
      </c>
      <c r="AR54" s="67">
        <v>0</v>
      </c>
      <c r="AS54" s="67">
        <v>5</v>
      </c>
      <c r="AT54" s="67">
        <v>0</v>
      </c>
      <c r="AU54" s="67">
        <v>0</v>
      </c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</row>
    <row r="55" spans="1:68" s="10" customFormat="1" x14ac:dyDescent="0.25">
      <c r="A55" s="41"/>
      <c r="B55" s="65">
        <v>4</v>
      </c>
      <c r="C55" s="46" t="s">
        <v>45</v>
      </c>
      <c r="D55" s="66">
        <v>0</v>
      </c>
      <c r="E55" s="66">
        <v>4</v>
      </c>
      <c r="F55" s="66">
        <v>1</v>
      </c>
      <c r="G55" s="66">
        <v>3</v>
      </c>
      <c r="H55" s="66">
        <v>11</v>
      </c>
      <c r="I55" s="66">
        <v>4</v>
      </c>
      <c r="J55" s="66">
        <v>17</v>
      </c>
      <c r="K55" s="66">
        <v>1</v>
      </c>
      <c r="L55" s="66">
        <v>10</v>
      </c>
      <c r="M55" s="66">
        <v>0</v>
      </c>
      <c r="N55" s="66">
        <v>0</v>
      </c>
      <c r="O55" s="66">
        <v>0</v>
      </c>
      <c r="P55" s="66">
        <v>0</v>
      </c>
      <c r="Q55" s="66">
        <v>4</v>
      </c>
      <c r="R55" s="66">
        <v>3</v>
      </c>
      <c r="S55" s="66">
        <v>3</v>
      </c>
      <c r="T55" s="67">
        <v>0</v>
      </c>
      <c r="U55" s="67">
        <v>0</v>
      </c>
      <c r="V55" s="67">
        <v>0</v>
      </c>
      <c r="W55" s="74">
        <v>0</v>
      </c>
      <c r="X55" s="67">
        <v>0</v>
      </c>
      <c r="Y55" s="67">
        <v>39</v>
      </c>
      <c r="Z55" s="67">
        <v>2</v>
      </c>
      <c r="AA55" s="67">
        <v>3</v>
      </c>
      <c r="AB55" s="67">
        <v>1</v>
      </c>
      <c r="AC55" s="67">
        <v>0</v>
      </c>
      <c r="AD55" s="67">
        <v>1</v>
      </c>
      <c r="AE55" s="67">
        <v>10</v>
      </c>
      <c r="AF55" s="67">
        <v>1</v>
      </c>
      <c r="AG55" s="67">
        <v>5</v>
      </c>
      <c r="AH55" s="67">
        <v>2</v>
      </c>
      <c r="AI55" s="67">
        <v>3</v>
      </c>
      <c r="AJ55" s="67">
        <v>3</v>
      </c>
      <c r="AK55" s="67">
        <v>1</v>
      </c>
      <c r="AL55" s="68">
        <v>0</v>
      </c>
      <c r="AM55" s="67">
        <v>7</v>
      </c>
      <c r="AN55" s="67">
        <v>2</v>
      </c>
      <c r="AO55" s="67">
        <v>0</v>
      </c>
      <c r="AP55" s="67">
        <v>1</v>
      </c>
      <c r="AQ55" s="67">
        <v>9</v>
      </c>
      <c r="AR55" s="67">
        <v>0</v>
      </c>
      <c r="AS55" s="67">
        <v>3</v>
      </c>
      <c r="AT55" s="67">
        <v>10</v>
      </c>
      <c r="AU55" s="67">
        <v>6</v>
      </c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</row>
    <row r="56" spans="1:68" s="10" customFormat="1" x14ac:dyDescent="0.25">
      <c r="A56" s="41"/>
      <c r="B56" s="65">
        <v>5</v>
      </c>
      <c r="C56" s="46" t="s">
        <v>46</v>
      </c>
      <c r="D56" s="66">
        <v>46</v>
      </c>
      <c r="E56" s="66">
        <v>52</v>
      </c>
      <c r="F56" s="66">
        <v>58</v>
      </c>
      <c r="G56" s="66">
        <v>106</v>
      </c>
      <c r="H56" s="66">
        <v>99</v>
      </c>
      <c r="I56" s="66">
        <v>95</v>
      </c>
      <c r="J56" s="66">
        <v>79</v>
      </c>
      <c r="K56" s="66">
        <v>74</v>
      </c>
      <c r="L56" s="66">
        <v>77</v>
      </c>
      <c r="M56" s="66">
        <v>81</v>
      </c>
      <c r="N56" s="66">
        <v>81</v>
      </c>
      <c r="O56" s="66">
        <v>81</v>
      </c>
      <c r="P56" s="66">
        <v>89</v>
      </c>
      <c r="Q56" s="66">
        <v>83</v>
      </c>
      <c r="R56" s="66">
        <v>85</v>
      </c>
      <c r="S56" s="66">
        <v>79</v>
      </c>
      <c r="T56" s="67">
        <v>71</v>
      </c>
      <c r="U56" s="67">
        <v>76</v>
      </c>
      <c r="V56" s="67">
        <v>76</v>
      </c>
      <c r="W56" s="74">
        <v>63</v>
      </c>
      <c r="X56" s="67">
        <v>90</v>
      </c>
      <c r="Y56" s="67">
        <v>52</v>
      </c>
      <c r="Z56" s="67">
        <v>60</v>
      </c>
      <c r="AA56" s="67">
        <v>62</v>
      </c>
      <c r="AB56" s="67">
        <v>63</v>
      </c>
      <c r="AC56" s="67">
        <v>75</v>
      </c>
      <c r="AD56" s="67">
        <v>75</v>
      </c>
      <c r="AE56" s="67">
        <v>67</v>
      </c>
      <c r="AF56" s="67">
        <v>66</v>
      </c>
      <c r="AG56" s="67">
        <v>64</v>
      </c>
      <c r="AH56" s="67">
        <v>66</v>
      </c>
      <c r="AI56" s="67">
        <v>66</v>
      </c>
      <c r="AJ56" s="67">
        <v>69</v>
      </c>
      <c r="AK56" s="67">
        <v>74</v>
      </c>
      <c r="AL56" s="68">
        <v>78</v>
      </c>
      <c r="AM56" s="67">
        <v>77</v>
      </c>
      <c r="AN56" s="67">
        <v>80</v>
      </c>
      <c r="AO56" s="67">
        <v>86</v>
      </c>
      <c r="AP56" s="67">
        <v>90</v>
      </c>
      <c r="AQ56" s="67">
        <v>89</v>
      </c>
      <c r="AR56" s="67">
        <v>89</v>
      </c>
      <c r="AS56" s="67">
        <v>91</v>
      </c>
      <c r="AT56" s="67">
        <v>81</v>
      </c>
      <c r="AU56" s="67">
        <v>69</v>
      </c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</row>
    <row r="57" spans="1:68" s="10" customFormat="1" x14ac:dyDescent="0.25">
      <c r="A57" s="41"/>
      <c r="B57" s="65">
        <v>6</v>
      </c>
      <c r="C57" s="46" t="s">
        <v>47</v>
      </c>
      <c r="D57" s="66">
        <v>53</v>
      </c>
      <c r="E57" s="66">
        <v>49</v>
      </c>
      <c r="F57" s="66"/>
      <c r="G57" s="66">
        <v>47</v>
      </c>
      <c r="H57" s="66">
        <v>40</v>
      </c>
      <c r="I57" s="66">
        <v>39</v>
      </c>
      <c r="J57" s="66">
        <v>32</v>
      </c>
      <c r="K57" s="66">
        <v>31</v>
      </c>
      <c r="L57" s="66">
        <v>30</v>
      </c>
      <c r="M57" s="66">
        <v>30</v>
      </c>
      <c r="N57" s="66">
        <v>30</v>
      </c>
      <c r="O57" s="66">
        <v>32</v>
      </c>
      <c r="P57" s="66">
        <v>32</v>
      </c>
      <c r="Q57" s="66">
        <v>31</v>
      </c>
      <c r="R57" s="66">
        <v>30</v>
      </c>
      <c r="S57" s="66">
        <v>30</v>
      </c>
      <c r="T57" s="67">
        <v>26</v>
      </c>
      <c r="U57" s="67">
        <v>27</v>
      </c>
      <c r="V57" s="67">
        <v>27</v>
      </c>
      <c r="W57" s="74">
        <v>41</v>
      </c>
      <c r="X57" s="67">
        <v>27</v>
      </c>
      <c r="Y57" s="67">
        <v>10</v>
      </c>
      <c r="Z57" s="67">
        <v>11</v>
      </c>
      <c r="AA57" s="67">
        <v>9</v>
      </c>
      <c r="AB57" s="67">
        <v>9</v>
      </c>
      <c r="AC57" s="67">
        <v>10</v>
      </c>
      <c r="AD57" s="67">
        <v>10</v>
      </c>
      <c r="AE57" s="67">
        <v>10</v>
      </c>
      <c r="AF57" s="67">
        <v>12</v>
      </c>
      <c r="AG57" s="67">
        <v>10</v>
      </c>
      <c r="AH57" s="67">
        <v>9</v>
      </c>
      <c r="AI57" s="67">
        <v>9</v>
      </c>
      <c r="AJ57" s="67">
        <v>12</v>
      </c>
      <c r="AK57" s="67">
        <v>12</v>
      </c>
      <c r="AL57" s="68">
        <v>12</v>
      </c>
      <c r="AM57" s="67">
        <v>11</v>
      </c>
      <c r="AN57" s="67">
        <v>11</v>
      </c>
      <c r="AO57" s="67">
        <v>11</v>
      </c>
      <c r="AP57" s="67">
        <v>12</v>
      </c>
      <c r="AQ57" s="67">
        <v>10</v>
      </c>
      <c r="AR57" s="67">
        <v>11</v>
      </c>
      <c r="AS57" s="67">
        <v>12</v>
      </c>
      <c r="AT57" s="67">
        <v>6</v>
      </c>
      <c r="AU57" s="67">
        <v>7</v>
      </c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</row>
    <row r="58" spans="1:68" s="60" customFormat="1" ht="26.4" x14ac:dyDescent="0.25">
      <c r="A58" s="54"/>
      <c r="B58" s="65">
        <v>7</v>
      </c>
      <c r="C58" s="46" t="s">
        <v>48</v>
      </c>
      <c r="D58" s="69">
        <v>42621</v>
      </c>
      <c r="E58" s="69">
        <v>42723</v>
      </c>
      <c r="F58" s="69">
        <v>42781</v>
      </c>
      <c r="G58" s="69">
        <v>42825</v>
      </c>
      <c r="H58" s="69">
        <v>42825</v>
      </c>
      <c r="I58" s="69">
        <v>42825</v>
      </c>
      <c r="J58" s="69">
        <v>42901</v>
      </c>
      <c r="K58" s="69">
        <v>42920</v>
      </c>
      <c r="L58" s="69">
        <v>42985</v>
      </c>
      <c r="M58" s="69">
        <v>42985</v>
      </c>
      <c r="N58" s="69">
        <v>42985</v>
      </c>
      <c r="O58" s="69">
        <v>42987</v>
      </c>
      <c r="P58" s="69">
        <v>42987</v>
      </c>
      <c r="Q58" s="69">
        <v>42987</v>
      </c>
      <c r="R58" s="69">
        <v>43166</v>
      </c>
      <c r="S58" s="69">
        <v>43207</v>
      </c>
      <c r="T58" s="69">
        <v>43236</v>
      </c>
      <c r="U58" s="69" t="s">
        <v>59</v>
      </c>
      <c r="V58" s="69">
        <v>43297</v>
      </c>
      <c r="W58" s="69">
        <v>43263</v>
      </c>
      <c r="X58" s="69">
        <v>43361</v>
      </c>
      <c r="Y58" s="69">
        <v>43392</v>
      </c>
      <c r="Z58" s="69">
        <v>43418</v>
      </c>
      <c r="AA58" s="69">
        <v>43418</v>
      </c>
      <c r="AB58" s="69">
        <v>43418</v>
      </c>
      <c r="AC58" s="69">
        <v>43418</v>
      </c>
      <c r="AD58" s="69">
        <v>43516</v>
      </c>
      <c r="AE58" s="69">
        <v>43530</v>
      </c>
      <c r="AF58" s="69">
        <v>43605</v>
      </c>
      <c r="AG58" s="69">
        <v>43628</v>
      </c>
      <c r="AH58" s="69">
        <v>43640</v>
      </c>
      <c r="AI58" s="69">
        <v>43640</v>
      </c>
      <c r="AJ58" s="69">
        <v>43718</v>
      </c>
      <c r="AK58" s="69">
        <v>43748</v>
      </c>
      <c r="AL58" s="47">
        <v>43781</v>
      </c>
      <c r="AM58" s="69">
        <v>43817</v>
      </c>
      <c r="AN58" s="69">
        <v>43847</v>
      </c>
      <c r="AO58" s="69">
        <v>43865</v>
      </c>
      <c r="AP58" s="69">
        <v>43899</v>
      </c>
      <c r="AQ58" s="69">
        <v>43899</v>
      </c>
      <c r="AR58" s="69">
        <v>43966</v>
      </c>
      <c r="AS58" s="69">
        <v>43998</v>
      </c>
      <c r="AT58" s="69">
        <v>44028</v>
      </c>
      <c r="AU58" s="69">
        <v>44055</v>
      </c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</row>
    <row r="59" spans="1:68" s="10" customFormat="1" ht="26.4" x14ac:dyDescent="0.25">
      <c r="A59" s="54"/>
      <c r="B59" s="65">
        <v>8</v>
      </c>
      <c r="C59" s="46" t="s">
        <v>49</v>
      </c>
      <c r="D59" s="71">
        <v>0</v>
      </c>
      <c r="E59" s="71">
        <v>0</v>
      </c>
      <c r="F59" s="71">
        <v>0</v>
      </c>
      <c r="G59" s="70">
        <v>42857</v>
      </c>
      <c r="H59" s="70">
        <v>42871</v>
      </c>
      <c r="I59" s="69">
        <v>42901</v>
      </c>
      <c r="J59" s="69">
        <v>42901</v>
      </c>
      <c r="K59" s="69">
        <v>42901</v>
      </c>
      <c r="L59" s="69">
        <v>42975</v>
      </c>
      <c r="M59" s="69">
        <v>42984</v>
      </c>
      <c r="N59" s="69">
        <v>42984</v>
      </c>
      <c r="O59" s="69">
        <v>42984</v>
      </c>
      <c r="P59" s="69">
        <v>43115</v>
      </c>
      <c r="Q59" s="69">
        <v>43150</v>
      </c>
      <c r="R59" s="69">
        <v>43172</v>
      </c>
      <c r="S59" s="69">
        <v>43172</v>
      </c>
      <c r="T59" s="69">
        <v>43172</v>
      </c>
      <c r="U59" s="69">
        <v>43250</v>
      </c>
      <c r="V59" s="69">
        <v>43250</v>
      </c>
      <c r="W59" s="69">
        <v>43250</v>
      </c>
      <c r="X59" s="69">
        <v>43360</v>
      </c>
      <c r="Y59" s="69">
        <v>43392</v>
      </c>
      <c r="Z59" s="69">
        <v>43423</v>
      </c>
      <c r="AA59" s="69">
        <v>43454</v>
      </c>
      <c r="AB59" s="69">
        <v>43483</v>
      </c>
      <c r="AC59" s="69">
        <v>43521</v>
      </c>
      <c r="AD59" s="69">
        <v>43544</v>
      </c>
      <c r="AE59" s="69">
        <v>43560</v>
      </c>
      <c r="AF59" s="69">
        <v>43598</v>
      </c>
      <c r="AG59" s="69">
        <v>43622</v>
      </c>
      <c r="AH59" s="69">
        <v>43663</v>
      </c>
      <c r="AI59" s="69">
        <v>43696</v>
      </c>
      <c r="AJ59" s="69">
        <v>43724</v>
      </c>
      <c r="AK59" s="69">
        <v>43756</v>
      </c>
      <c r="AL59" s="47">
        <v>43787</v>
      </c>
      <c r="AM59" s="69">
        <v>43817</v>
      </c>
      <c r="AN59" s="69">
        <v>43847</v>
      </c>
      <c r="AO59" s="69">
        <v>43865</v>
      </c>
      <c r="AP59" s="69">
        <v>43909</v>
      </c>
      <c r="AQ59" s="69">
        <v>43938</v>
      </c>
      <c r="AR59" s="69">
        <v>43966</v>
      </c>
      <c r="AS59" s="69">
        <v>43994</v>
      </c>
      <c r="AT59" s="69">
        <v>44028</v>
      </c>
      <c r="AU59" s="69">
        <v>44055</v>
      </c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</row>
    <row r="60" spans="1:68" s="10" customFormat="1" x14ac:dyDescent="0.25">
      <c r="A60" s="54"/>
      <c r="B60" s="65">
        <v>9</v>
      </c>
      <c r="C60" s="46" t="s">
        <v>27</v>
      </c>
      <c r="D60" s="69">
        <v>42621</v>
      </c>
      <c r="E60" s="69">
        <v>42681</v>
      </c>
      <c r="F60" s="70">
        <v>42681</v>
      </c>
      <c r="G60" s="70">
        <v>42857</v>
      </c>
      <c r="H60" s="70">
        <v>42871</v>
      </c>
      <c r="I60" s="69">
        <v>42881</v>
      </c>
      <c r="J60" s="69">
        <v>42880</v>
      </c>
      <c r="K60" s="69">
        <v>42964</v>
      </c>
      <c r="L60" s="69">
        <v>42996</v>
      </c>
      <c r="M60" s="69">
        <v>43021</v>
      </c>
      <c r="N60" s="69">
        <v>43021</v>
      </c>
      <c r="O60" s="69">
        <v>43021</v>
      </c>
      <c r="P60" s="69">
        <v>43053</v>
      </c>
      <c r="Q60" s="69">
        <v>43053</v>
      </c>
      <c r="R60" s="69">
        <v>43053</v>
      </c>
      <c r="S60" s="69">
        <v>43021</v>
      </c>
      <c r="T60" s="69">
        <v>43021</v>
      </c>
      <c r="U60" s="69">
        <v>43166</v>
      </c>
      <c r="V60" s="69">
        <v>43166</v>
      </c>
      <c r="W60" s="69">
        <v>43166</v>
      </c>
      <c r="X60" s="69">
        <v>43287</v>
      </c>
      <c r="Y60" s="69" t="s">
        <v>60</v>
      </c>
      <c r="Z60" s="69">
        <v>43356</v>
      </c>
      <c r="AA60" s="69">
        <v>43356</v>
      </c>
      <c r="AB60" s="69">
        <v>43378</v>
      </c>
      <c r="AC60" s="69">
        <v>43378</v>
      </c>
      <c r="AD60" s="69">
        <v>43465</v>
      </c>
      <c r="AE60" s="69">
        <v>43468</v>
      </c>
      <c r="AF60" s="69">
        <v>43605</v>
      </c>
      <c r="AG60" s="69">
        <v>43633</v>
      </c>
      <c r="AH60" s="69">
        <v>43640</v>
      </c>
      <c r="AI60" s="69">
        <v>43640</v>
      </c>
      <c r="AJ60" s="69">
        <v>43724</v>
      </c>
      <c r="AK60" s="69">
        <v>43724</v>
      </c>
      <c r="AL60" s="47">
        <v>43773</v>
      </c>
      <c r="AM60" s="69">
        <v>43791</v>
      </c>
      <c r="AN60" s="69">
        <v>43791</v>
      </c>
      <c r="AO60" s="69">
        <v>43826</v>
      </c>
      <c r="AP60" s="69">
        <v>43852</v>
      </c>
      <c r="AQ60" s="69">
        <v>43880</v>
      </c>
      <c r="AR60" s="69">
        <v>43921</v>
      </c>
      <c r="AS60" s="69">
        <v>43963</v>
      </c>
      <c r="AT60" s="69">
        <v>43998</v>
      </c>
      <c r="AU60" s="69">
        <v>44042</v>
      </c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</row>
    <row r="61" spans="1:68" s="10" customFormat="1" x14ac:dyDescent="0.25">
      <c r="A61" s="54"/>
      <c r="B61" s="65">
        <v>10</v>
      </c>
      <c r="C61" s="72" t="s">
        <v>50</v>
      </c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>
        <v>14</v>
      </c>
      <c r="AL61" s="66">
        <v>2</v>
      </c>
      <c r="AM61" s="73">
        <v>6</v>
      </c>
      <c r="AN61" s="73">
        <v>10</v>
      </c>
      <c r="AO61" s="73">
        <v>25</v>
      </c>
      <c r="AP61" s="73">
        <v>14</v>
      </c>
      <c r="AQ61" s="73">
        <v>46</v>
      </c>
      <c r="AR61" s="73">
        <v>8</v>
      </c>
      <c r="AS61" s="73">
        <v>8</v>
      </c>
      <c r="AT61" s="73">
        <v>9</v>
      </c>
      <c r="AU61" s="73">
        <v>19</v>
      </c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</row>
    <row r="62" spans="1:68" s="10" customFormat="1" x14ac:dyDescent="0.25">
      <c r="A62" s="41"/>
      <c r="B62" s="65">
        <v>11</v>
      </c>
      <c r="C62" s="46" t="s">
        <v>29</v>
      </c>
      <c r="D62" s="66">
        <v>1</v>
      </c>
      <c r="E62" s="66">
        <v>0</v>
      </c>
      <c r="F62" s="66">
        <v>0</v>
      </c>
      <c r="G62" s="66">
        <v>1</v>
      </c>
      <c r="H62" s="66">
        <v>0</v>
      </c>
      <c r="I62" s="66">
        <v>0</v>
      </c>
      <c r="J62" s="66">
        <v>4</v>
      </c>
      <c r="K62" s="66">
        <v>0</v>
      </c>
      <c r="L62" s="66">
        <v>0</v>
      </c>
      <c r="M62" s="66">
        <v>2</v>
      </c>
      <c r="N62" s="66">
        <v>0</v>
      </c>
      <c r="O62" s="66">
        <v>2</v>
      </c>
      <c r="P62" s="66">
        <v>7</v>
      </c>
      <c r="Q62" s="66">
        <v>0</v>
      </c>
      <c r="R62" s="66">
        <v>1</v>
      </c>
      <c r="S62" s="66">
        <v>1</v>
      </c>
      <c r="T62" s="67">
        <v>0</v>
      </c>
      <c r="U62" s="67">
        <v>0</v>
      </c>
      <c r="V62" s="67">
        <v>9</v>
      </c>
      <c r="W62" s="74">
        <v>0</v>
      </c>
      <c r="X62" s="67">
        <v>2</v>
      </c>
      <c r="Y62" s="67">
        <v>0</v>
      </c>
      <c r="Z62" s="67">
        <v>1</v>
      </c>
      <c r="AA62" s="67">
        <v>0</v>
      </c>
      <c r="AB62" s="67">
        <v>0</v>
      </c>
      <c r="AC62" s="67">
        <v>0</v>
      </c>
      <c r="AD62" s="67">
        <v>0</v>
      </c>
      <c r="AE62" s="67">
        <v>2</v>
      </c>
      <c r="AF62" s="67">
        <v>2</v>
      </c>
      <c r="AG62" s="67">
        <v>2</v>
      </c>
      <c r="AH62" s="67">
        <v>0</v>
      </c>
      <c r="AI62" s="67">
        <v>0</v>
      </c>
      <c r="AJ62" s="67">
        <v>1</v>
      </c>
      <c r="AK62" s="67">
        <v>0</v>
      </c>
      <c r="AL62" s="68">
        <v>1</v>
      </c>
      <c r="AM62" s="67">
        <v>0</v>
      </c>
      <c r="AN62" s="67">
        <v>3</v>
      </c>
      <c r="AO62" s="67">
        <v>0</v>
      </c>
      <c r="AP62" s="67">
        <v>1</v>
      </c>
      <c r="AQ62" s="67">
        <v>0</v>
      </c>
      <c r="AR62" s="67">
        <v>0</v>
      </c>
      <c r="AS62" s="67">
        <v>0</v>
      </c>
      <c r="AT62" s="67">
        <v>0</v>
      </c>
      <c r="AU62" s="67">
        <v>8</v>
      </c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</row>
    <row r="63" spans="1:68" s="10" customFormat="1" x14ac:dyDescent="0.25">
      <c r="A63" s="41"/>
      <c r="B63" s="65">
        <v>12</v>
      </c>
      <c r="C63" s="46" t="s">
        <v>51</v>
      </c>
      <c r="D63" s="66">
        <v>2</v>
      </c>
      <c r="E63" s="66">
        <v>0</v>
      </c>
      <c r="F63" s="66">
        <v>1</v>
      </c>
      <c r="G63" s="66">
        <v>0</v>
      </c>
      <c r="H63" s="66">
        <v>2</v>
      </c>
      <c r="I63" s="66">
        <v>0</v>
      </c>
      <c r="J63" s="66">
        <v>0</v>
      </c>
      <c r="K63" s="66">
        <v>0</v>
      </c>
      <c r="L63" s="66">
        <v>3</v>
      </c>
      <c r="M63" s="66">
        <v>1</v>
      </c>
      <c r="N63" s="66">
        <v>1</v>
      </c>
      <c r="O63" s="66">
        <v>6</v>
      </c>
      <c r="P63" s="66">
        <v>0</v>
      </c>
      <c r="Q63" s="66">
        <v>14</v>
      </c>
      <c r="R63" s="66">
        <v>3</v>
      </c>
      <c r="S63" s="66">
        <v>0</v>
      </c>
      <c r="T63" s="67">
        <v>1</v>
      </c>
      <c r="U63" s="67">
        <v>4</v>
      </c>
      <c r="V63" s="67">
        <v>6</v>
      </c>
      <c r="W63" s="74">
        <v>0</v>
      </c>
      <c r="X63" s="67">
        <v>1</v>
      </c>
      <c r="Y63" s="67">
        <v>3</v>
      </c>
      <c r="Z63" s="67">
        <v>0</v>
      </c>
      <c r="AA63" s="67">
        <v>0</v>
      </c>
      <c r="AB63" s="67">
        <v>0</v>
      </c>
      <c r="AC63" s="67">
        <v>7</v>
      </c>
      <c r="AD63" s="67">
        <v>15</v>
      </c>
      <c r="AE63" s="67">
        <v>8</v>
      </c>
      <c r="AF63" s="67">
        <v>4</v>
      </c>
      <c r="AG63" s="67">
        <v>0</v>
      </c>
      <c r="AH63" s="67">
        <v>0</v>
      </c>
      <c r="AI63" s="67">
        <v>5</v>
      </c>
      <c r="AJ63" s="67">
        <v>4</v>
      </c>
      <c r="AK63" s="67">
        <v>6</v>
      </c>
      <c r="AL63" s="68">
        <v>16</v>
      </c>
      <c r="AM63" s="67">
        <v>0</v>
      </c>
      <c r="AN63" s="67">
        <v>0</v>
      </c>
      <c r="AO63" s="67">
        <v>13</v>
      </c>
      <c r="AP63" s="67">
        <v>6</v>
      </c>
      <c r="AQ63" s="67">
        <v>16</v>
      </c>
      <c r="AR63" s="67">
        <v>24</v>
      </c>
      <c r="AS63" s="67">
        <v>22</v>
      </c>
      <c r="AT63" s="67">
        <v>17</v>
      </c>
      <c r="AU63" s="67">
        <v>16</v>
      </c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</row>
    <row r="64" spans="1:68" s="10" customFormat="1" x14ac:dyDescent="0.25">
      <c r="A64" s="41"/>
      <c r="B64" s="65">
        <v>13</v>
      </c>
      <c r="C64" s="46" t="s">
        <v>52</v>
      </c>
      <c r="D64" s="66">
        <v>1</v>
      </c>
      <c r="E64" s="66">
        <v>0</v>
      </c>
      <c r="F64" s="66">
        <v>0</v>
      </c>
      <c r="G64" s="66">
        <v>0</v>
      </c>
      <c r="H64" s="66">
        <v>0</v>
      </c>
      <c r="I64" s="66">
        <v>8</v>
      </c>
      <c r="J64" s="66">
        <v>0</v>
      </c>
      <c r="K64" s="66">
        <v>1</v>
      </c>
      <c r="L64" s="66">
        <v>3</v>
      </c>
      <c r="M64" s="66">
        <v>2</v>
      </c>
      <c r="N64" s="66">
        <v>2</v>
      </c>
      <c r="O64" s="66">
        <v>0</v>
      </c>
      <c r="P64" s="66">
        <v>0</v>
      </c>
      <c r="Q64" s="66">
        <v>0</v>
      </c>
      <c r="R64" s="66">
        <v>3</v>
      </c>
      <c r="S64" s="66">
        <v>3</v>
      </c>
      <c r="T64" s="67">
        <v>2</v>
      </c>
      <c r="U64" s="67">
        <v>0</v>
      </c>
      <c r="V64" s="67">
        <v>2</v>
      </c>
      <c r="W64" s="74">
        <v>0</v>
      </c>
      <c r="X64" s="67">
        <v>1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1</v>
      </c>
      <c r="AE64" s="67">
        <v>2</v>
      </c>
      <c r="AF64" s="67">
        <v>2</v>
      </c>
      <c r="AG64" s="67">
        <v>1</v>
      </c>
      <c r="AH64" s="67">
        <v>1</v>
      </c>
      <c r="AI64" s="67">
        <v>0</v>
      </c>
      <c r="AJ64" s="67">
        <v>0</v>
      </c>
      <c r="AK64" s="67">
        <v>0</v>
      </c>
      <c r="AL64" s="68">
        <v>0</v>
      </c>
      <c r="AM64" s="67">
        <v>13</v>
      </c>
      <c r="AN64" s="67">
        <v>12</v>
      </c>
      <c r="AO64" s="67">
        <v>2</v>
      </c>
      <c r="AP64" s="67">
        <v>0</v>
      </c>
      <c r="AQ64" s="67">
        <v>0</v>
      </c>
      <c r="AR64" s="67">
        <v>0</v>
      </c>
      <c r="AS64" s="67">
        <v>1</v>
      </c>
      <c r="AT64" s="67">
        <v>0</v>
      </c>
      <c r="AU64" s="67">
        <v>1</v>
      </c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</row>
    <row r="65" spans="1:68" ht="26.4" x14ac:dyDescent="0.25">
      <c r="B65" s="80">
        <v>14</v>
      </c>
      <c r="C65" s="62" t="s">
        <v>30</v>
      </c>
      <c r="D65" s="76">
        <f>SUM(D66:D68)</f>
        <v>0</v>
      </c>
      <c r="E65" s="76">
        <f>SUM(E66:E68)</f>
        <v>0</v>
      </c>
      <c r="F65" s="76">
        <f>SUM(F66:F68)</f>
        <v>16</v>
      </c>
      <c r="G65" s="76">
        <f>SUM(G66:G68)</f>
        <v>34</v>
      </c>
      <c r="H65" s="76">
        <f>SUM(H66:H68)</f>
        <v>34</v>
      </c>
      <c r="I65" s="76">
        <v>25</v>
      </c>
      <c r="J65" s="76">
        <f>SUM(J66:J68)</f>
        <v>30</v>
      </c>
      <c r="K65" s="76">
        <f>SUM(K66:K68)</f>
        <v>0</v>
      </c>
      <c r="L65" s="76">
        <v>3</v>
      </c>
      <c r="M65" s="76">
        <f>SUM(M66:M68)</f>
        <v>18</v>
      </c>
      <c r="N65" s="76">
        <v>5</v>
      </c>
      <c r="O65" s="76">
        <f t="shared" ref="O65:AT65" si="27">SUM(O66:O68)</f>
        <v>14</v>
      </c>
      <c r="P65" s="76">
        <f t="shared" si="27"/>
        <v>12</v>
      </c>
      <c r="Q65" s="76">
        <f t="shared" si="27"/>
        <v>8</v>
      </c>
      <c r="R65" s="76">
        <f t="shared" si="27"/>
        <v>22</v>
      </c>
      <c r="S65" s="76">
        <f t="shared" si="27"/>
        <v>0</v>
      </c>
      <c r="T65" s="76">
        <f t="shared" si="27"/>
        <v>0</v>
      </c>
      <c r="U65" s="76">
        <f t="shared" si="27"/>
        <v>10</v>
      </c>
      <c r="V65" s="76">
        <f t="shared" si="27"/>
        <v>38</v>
      </c>
      <c r="W65" s="76">
        <f t="shared" si="27"/>
        <v>3</v>
      </c>
      <c r="X65" s="76">
        <f t="shared" si="27"/>
        <v>5</v>
      </c>
      <c r="Y65" s="76">
        <f t="shared" si="27"/>
        <v>13</v>
      </c>
      <c r="Z65" s="76">
        <f t="shared" si="27"/>
        <v>19</v>
      </c>
      <c r="AA65" s="76">
        <f t="shared" si="27"/>
        <v>2</v>
      </c>
      <c r="AB65" s="76">
        <f t="shared" si="27"/>
        <v>1</v>
      </c>
      <c r="AC65" s="76">
        <f t="shared" si="27"/>
        <v>1</v>
      </c>
      <c r="AD65" s="76">
        <f t="shared" si="27"/>
        <v>20</v>
      </c>
      <c r="AE65" s="76">
        <f t="shared" si="27"/>
        <v>27</v>
      </c>
      <c r="AF65" s="76">
        <f t="shared" si="27"/>
        <v>17</v>
      </c>
      <c r="AG65" s="76">
        <f t="shared" si="27"/>
        <v>34</v>
      </c>
      <c r="AH65" s="76">
        <f t="shared" si="27"/>
        <v>34</v>
      </c>
      <c r="AI65" s="76">
        <f t="shared" si="27"/>
        <v>4</v>
      </c>
      <c r="AJ65" s="76">
        <f t="shared" si="27"/>
        <v>19</v>
      </c>
      <c r="AK65" s="76">
        <f t="shared" si="27"/>
        <v>8</v>
      </c>
      <c r="AL65" s="77">
        <f t="shared" si="27"/>
        <v>17</v>
      </c>
      <c r="AM65" s="76">
        <f t="shared" si="27"/>
        <v>36</v>
      </c>
      <c r="AN65" s="76">
        <f t="shared" si="27"/>
        <v>8</v>
      </c>
      <c r="AO65" s="76">
        <f t="shared" si="27"/>
        <v>11</v>
      </c>
      <c r="AP65" s="76">
        <f t="shared" si="27"/>
        <v>22</v>
      </c>
      <c r="AQ65" s="76">
        <f t="shared" si="27"/>
        <v>52</v>
      </c>
      <c r="AR65" s="76">
        <f t="shared" si="27"/>
        <v>24</v>
      </c>
      <c r="AS65" s="76">
        <f t="shared" si="27"/>
        <v>46</v>
      </c>
      <c r="AT65" s="76">
        <f t="shared" si="27"/>
        <v>18</v>
      </c>
      <c r="AU65" s="76">
        <f t="shared" ref="AU65:BP65" si="28">SUM(AU66:AU68)</f>
        <v>19</v>
      </c>
      <c r="AV65" s="76">
        <f t="shared" si="28"/>
        <v>0</v>
      </c>
      <c r="AW65" s="76">
        <f t="shared" si="28"/>
        <v>0</v>
      </c>
      <c r="AX65" s="76">
        <f t="shared" si="28"/>
        <v>0</v>
      </c>
      <c r="AY65" s="76">
        <f t="shared" si="28"/>
        <v>0</v>
      </c>
      <c r="AZ65" s="76">
        <f t="shared" si="28"/>
        <v>0</v>
      </c>
      <c r="BA65" s="76">
        <f t="shared" si="28"/>
        <v>0</v>
      </c>
      <c r="BB65" s="76">
        <f t="shared" si="28"/>
        <v>0</v>
      </c>
      <c r="BC65" s="76">
        <f t="shared" si="28"/>
        <v>0</v>
      </c>
      <c r="BD65" s="76">
        <f t="shared" si="28"/>
        <v>0</v>
      </c>
      <c r="BE65" s="76">
        <f t="shared" si="28"/>
        <v>0</v>
      </c>
      <c r="BF65" s="76">
        <f t="shared" si="28"/>
        <v>0</v>
      </c>
      <c r="BG65" s="76">
        <f t="shared" si="28"/>
        <v>0</v>
      </c>
      <c r="BH65" s="76">
        <f t="shared" si="28"/>
        <v>0</v>
      </c>
      <c r="BI65" s="76">
        <f t="shared" si="28"/>
        <v>0</v>
      </c>
      <c r="BJ65" s="76">
        <f t="shared" si="28"/>
        <v>0</v>
      </c>
      <c r="BK65" s="76">
        <f t="shared" si="28"/>
        <v>0</v>
      </c>
      <c r="BL65" s="76">
        <f t="shared" si="28"/>
        <v>0</v>
      </c>
      <c r="BM65" s="76">
        <f t="shared" si="28"/>
        <v>0</v>
      </c>
      <c r="BN65" s="76">
        <f t="shared" si="28"/>
        <v>0</v>
      </c>
      <c r="BO65" s="76">
        <f t="shared" si="28"/>
        <v>0</v>
      </c>
      <c r="BP65" s="76">
        <f t="shared" si="28"/>
        <v>0</v>
      </c>
    </row>
    <row r="66" spans="1:68" s="10" customFormat="1" x14ac:dyDescent="0.25">
      <c r="A66" s="41"/>
      <c r="B66" s="65"/>
      <c r="C66" s="46" t="s">
        <v>53</v>
      </c>
      <c r="D66" s="66">
        <v>0</v>
      </c>
      <c r="E66" s="66">
        <v>0</v>
      </c>
      <c r="F66" s="66">
        <v>9</v>
      </c>
      <c r="G66" s="66">
        <v>23</v>
      </c>
      <c r="H66" s="66">
        <v>7</v>
      </c>
      <c r="I66" s="66">
        <v>5</v>
      </c>
      <c r="J66" s="66">
        <v>1</v>
      </c>
      <c r="K66" s="66">
        <v>0</v>
      </c>
      <c r="L66" s="66">
        <v>2</v>
      </c>
      <c r="M66" s="66">
        <v>10</v>
      </c>
      <c r="N66" s="66">
        <v>2</v>
      </c>
      <c r="O66" s="66">
        <v>8</v>
      </c>
      <c r="P66" s="66">
        <v>6</v>
      </c>
      <c r="Q66" s="66">
        <v>6</v>
      </c>
      <c r="R66" s="66">
        <v>15</v>
      </c>
      <c r="S66" s="66">
        <v>0</v>
      </c>
      <c r="T66" s="66">
        <v>0</v>
      </c>
      <c r="U66" s="66">
        <v>9</v>
      </c>
      <c r="V66" s="66">
        <v>20</v>
      </c>
      <c r="W66" s="66">
        <v>3</v>
      </c>
      <c r="X66" s="66">
        <v>3</v>
      </c>
      <c r="Y66" s="66">
        <v>9</v>
      </c>
      <c r="Z66" s="66">
        <v>7</v>
      </c>
      <c r="AA66" s="66">
        <v>0</v>
      </c>
      <c r="AB66" s="66">
        <v>0</v>
      </c>
      <c r="AC66" s="66">
        <v>1</v>
      </c>
      <c r="AD66" s="66">
        <v>11</v>
      </c>
      <c r="AE66" s="66">
        <v>18</v>
      </c>
      <c r="AF66" s="66">
        <v>9</v>
      </c>
      <c r="AG66" s="66">
        <v>1</v>
      </c>
      <c r="AH66" s="66">
        <v>0</v>
      </c>
      <c r="AI66" s="66">
        <v>2</v>
      </c>
      <c r="AJ66" s="66">
        <v>4</v>
      </c>
      <c r="AK66" s="66">
        <v>2</v>
      </c>
      <c r="AL66" s="66">
        <v>6</v>
      </c>
      <c r="AM66" s="66">
        <v>6</v>
      </c>
      <c r="AN66" s="66">
        <v>7</v>
      </c>
      <c r="AO66" s="66">
        <v>8</v>
      </c>
      <c r="AP66" s="66">
        <v>4</v>
      </c>
      <c r="AQ66" s="66">
        <v>19</v>
      </c>
      <c r="AR66" s="66">
        <v>10</v>
      </c>
      <c r="AS66" s="66">
        <v>7</v>
      </c>
      <c r="AT66" s="66">
        <v>8</v>
      </c>
      <c r="AU66" s="66">
        <v>7</v>
      </c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</row>
    <row r="67" spans="1:68" s="10" customFormat="1" x14ac:dyDescent="0.25">
      <c r="A67" s="41"/>
      <c r="B67" s="65"/>
      <c r="C67" s="46" t="s">
        <v>54</v>
      </c>
      <c r="D67" s="66">
        <v>0</v>
      </c>
      <c r="E67" s="66">
        <v>0</v>
      </c>
      <c r="F67" s="66">
        <v>2</v>
      </c>
      <c r="G67" s="66">
        <v>4</v>
      </c>
      <c r="H67" s="66">
        <v>5</v>
      </c>
      <c r="I67" s="66">
        <v>3</v>
      </c>
      <c r="J67" s="66">
        <v>2</v>
      </c>
      <c r="K67" s="66">
        <v>0</v>
      </c>
      <c r="L67" s="66">
        <v>0</v>
      </c>
      <c r="M67" s="66">
        <v>6</v>
      </c>
      <c r="N67" s="66">
        <v>3</v>
      </c>
      <c r="O67" s="66">
        <v>5</v>
      </c>
      <c r="P67" s="66">
        <v>5</v>
      </c>
      <c r="Q67" s="66">
        <v>2</v>
      </c>
      <c r="R67" s="66">
        <v>6</v>
      </c>
      <c r="S67" s="66">
        <v>0</v>
      </c>
      <c r="T67" s="66">
        <v>0</v>
      </c>
      <c r="U67" s="66">
        <v>0</v>
      </c>
      <c r="V67" s="66">
        <v>9</v>
      </c>
      <c r="W67" s="66">
        <v>0</v>
      </c>
      <c r="X67" s="66">
        <v>1</v>
      </c>
      <c r="Y67" s="66">
        <v>2</v>
      </c>
      <c r="Z67" s="66">
        <v>12</v>
      </c>
      <c r="AA67" s="66">
        <v>2</v>
      </c>
      <c r="AB67" s="66">
        <v>1</v>
      </c>
      <c r="AC67" s="66">
        <v>0</v>
      </c>
      <c r="AD67" s="66">
        <v>9</v>
      </c>
      <c r="AE67" s="66">
        <v>9</v>
      </c>
      <c r="AF67" s="66">
        <v>8</v>
      </c>
      <c r="AG67" s="66">
        <v>5</v>
      </c>
      <c r="AH67" s="66">
        <v>0</v>
      </c>
      <c r="AI67" s="66">
        <v>0</v>
      </c>
      <c r="AJ67" s="66">
        <v>14</v>
      </c>
      <c r="AK67" s="66">
        <v>5</v>
      </c>
      <c r="AL67" s="66">
        <v>7</v>
      </c>
      <c r="AM67" s="66">
        <v>17</v>
      </c>
      <c r="AN67" s="66">
        <v>1</v>
      </c>
      <c r="AO67" s="66">
        <v>3</v>
      </c>
      <c r="AP67" s="66">
        <v>11</v>
      </c>
      <c r="AQ67" s="66">
        <v>24</v>
      </c>
      <c r="AR67" s="66">
        <v>12</v>
      </c>
      <c r="AS67" s="66">
        <v>35</v>
      </c>
      <c r="AT67" s="66">
        <v>5</v>
      </c>
      <c r="AU67" s="66">
        <v>11</v>
      </c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</row>
    <row r="68" spans="1:68" s="10" customFormat="1" x14ac:dyDescent="0.25">
      <c r="A68" s="41"/>
      <c r="B68" s="65"/>
      <c r="C68" s="46" t="s">
        <v>55</v>
      </c>
      <c r="D68" s="66">
        <v>0</v>
      </c>
      <c r="E68" s="66">
        <v>0</v>
      </c>
      <c r="F68" s="66">
        <v>5</v>
      </c>
      <c r="G68" s="66">
        <v>7</v>
      </c>
      <c r="H68" s="66">
        <v>22</v>
      </c>
      <c r="I68" s="66">
        <v>17</v>
      </c>
      <c r="J68" s="66">
        <v>27</v>
      </c>
      <c r="K68" s="66">
        <v>0</v>
      </c>
      <c r="L68" s="66">
        <v>1</v>
      </c>
      <c r="M68" s="66">
        <v>2</v>
      </c>
      <c r="N68" s="66">
        <v>0</v>
      </c>
      <c r="O68" s="66">
        <v>1</v>
      </c>
      <c r="P68" s="66">
        <v>1</v>
      </c>
      <c r="Q68" s="66">
        <v>0</v>
      </c>
      <c r="R68" s="66">
        <v>1</v>
      </c>
      <c r="S68" s="66">
        <v>0</v>
      </c>
      <c r="T68" s="66">
        <v>0</v>
      </c>
      <c r="U68" s="66">
        <v>1</v>
      </c>
      <c r="V68" s="66">
        <v>9</v>
      </c>
      <c r="W68" s="66">
        <v>0</v>
      </c>
      <c r="X68" s="66">
        <v>1</v>
      </c>
      <c r="Y68" s="66">
        <v>2</v>
      </c>
      <c r="Z68" s="66">
        <v>0</v>
      </c>
      <c r="AA68" s="66">
        <v>0</v>
      </c>
      <c r="AB68" s="66">
        <v>0</v>
      </c>
      <c r="AC68" s="66">
        <v>0</v>
      </c>
      <c r="AD68" s="66">
        <v>0</v>
      </c>
      <c r="AE68" s="66">
        <v>0</v>
      </c>
      <c r="AF68" s="66">
        <v>0</v>
      </c>
      <c r="AG68" s="66">
        <v>28</v>
      </c>
      <c r="AH68" s="66">
        <v>34</v>
      </c>
      <c r="AI68" s="66">
        <v>2</v>
      </c>
      <c r="AJ68" s="66">
        <v>1</v>
      </c>
      <c r="AK68" s="66">
        <v>1</v>
      </c>
      <c r="AL68" s="66">
        <v>4</v>
      </c>
      <c r="AM68" s="66">
        <v>13</v>
      </c>
      <c r="AN68" s="66">
        <v>0</v>
      </c>
      <c r="AO68" s="66">
        <v>0</v>
      </c>
      <c r="AP68" s="66">
        <v>7</v>
      </c>
      <c r="AQ68" s="66">
        <v>9</v>
      </c>
      <c r="AR68" s="66">
        <v>2</v>
      </c>
      <c r="AS68" s="66">
        <v>4</v>
      </c>
      <c r="AT68" s="66">
        <v>5</v>
      </c>
      <c r="AU68" s="66">
        <v>1</v>
      </c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</row>
    <row r="69" spans="1:68" s="10" customFormat="1" ht="26.4" x14ac:dyDescent="0.25">
      <c r="A69" s="41"/>
      <c r="B69" s="65">
        <v>15</v>
      </c>
      <c r="C69" s="46" t="s">
        <v>56</v>
      </c>
      <c r="D69" s="66">
        <v>1</v>
      </c>
      <c r="E69" s="66">
        <v>0</v>
      </c>
      <c r="F69" s="66">
        <v>0</v>
      </c>
      <c r="G69" s="66">
        <v>3</v>
      </c>
      <c r="H69" s="66">
        <v>3</v>
      </c>
      <c r="I69" s="66">
        <v>2</v>
      </c>
      <c r="J69" s="66">
        <v>9</v>
      </c>
      <c r="K69" s="66">
        <v>0</v>
      </c>
      <c r="L69" s="66">
        <v>0</v>
      </c>
      <c r="M69" s="66">
        <v>0</v>
      </c>
      <c r="N69" s="66">
        <v>0</v>
      </c>
      <c r="O69" s="66">
        <v>0</v>
      </c>
      <c r="P69" s="66">
        <v>0</v>
      </c>
      <c r="Q69" s="66">
        <v>2</v>
      </c>
      <c r="R69" s="66">
        <v>2</v>
      </c>
      <c r="S69" s="66">
        <v>2</v>
      </c>
      <c r="T69" s="66">
        <v>3</v>
      </c>
      <c r="U69" s="66">
        <v>1</v>
      </c>
      <c r="V69" s="66">
        <v>10</v>
      </c>
      <c r="W69" s="66">
        <v>0</v>
      </c>
      <c r="X69" s="66">
        <v>3</v>
      </c>
      <c r="Y69" s="66">
        <v>0</v>
      </c>
      <c r="Z69" s="66">
        <v>5</v>
      </c>
      <c r="AA69" s="66">
        <v>1</v>
      </c>
      <c r="AB69" s="66">
        <v>1</v>
      </c>
      <c r="AC69" s="66">
        <v>0</v>
      </c>
      <c r="AD69" s="66">
        <v>0</v>
      </c>
      <c r="AE69" s="66">
        <v>1</v>
      </c>
      <c r="AF69" s="66">
        <v>2</v>
      </c>
      <c r="AG69" s="66">
        <v>4</v>
      </c>
      <c r="AH69" s="66">
        <v>5</v>
      </c>
      <c r="AI69" s="66">
        <v>2</v>
      </c>
      <c r="AJ69" s="66">
        <v>1</v>
      </c>
      <c r="AK69" s="66">
        <v>1</v>
      </c>
      <c r="AL69" s="66">
        <v>2</v>
      </c>
      <c r="AM69" s="66">
        <v>1</v>
      </c>
      <c r="AN69" s="66">
        <v>2</v>
      </c>
      <c r="AO69" s="66">
        <v>5</v>
      </c>
      <c r="AP69" s="66">
        <v>1</v>
      </c>
      <c r="AQ69" s="66">
        <v>5</v>
      </c>
      <c r="AR69" s="66">
        <v>0</v>
      </c>
      <c r="AS69" s="66">
        <v>2</v>
      </c>
      <c r="AT69" s="66">
        <v>2</v>
      </c>
      <c r="AU69" s="66">
        <v>5</v>
      </c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</row>
    <row r="70" spans="1:68" s="10" customFormat="1" ht="26.4" x14ac:dyDescent="0.25">
      <c r="A70" s="41"/>
      <c r="B70" s="65"/>
      <c r="C70" s="46" t="s">
        <v>57</v>
      </c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>
        <v>0</v>
      </c>
      <c r="AU70" s="66">
        <v>0</v>
      </c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</row>
    <row r="71" spans="1:68" ht="14.25" hidden="1" customHeight="1" x14ac:dyDescent="0.25">
      <c r="B71" s="38" t="s">
        <v>61</v>
      </c>
      <c r="C71" s="6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40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</row>
    <row r="72" spans="1:68" ht="14.25" hidden="1" customHeight="1" x14ac:dyDescent="0.25">
      <c r="B72" s="80">
        <v>1</v>
      </c>
      <c r="C72" s="62" t="s">
        <v>42</v>
      </c>
      <c r="D72" s="66">
        <v>42</v>
      </c>
      <c r="E72" s="66">
        <v>36</v>
      </c>
      <c r="F72" s="66">
        <v>39</v>
      </c>
      <c r="G72" s="66">
        <v>30</v>
      </c>
      <c r="H72" s="66">
        <v>32</v>
      </c>
      <c r="I72" s="66">
        <v>36</v>
      </c>
      <c r="J72" s="66">
        <v>38</v>
      </c>
      <c r="K72" s="66">
        <v>37</v>
      </c>
      <c r="L72" s="66">
        <v>38</v>
      </c>
      <c r="M72" s="66">
        <v>38</v>
      </c>
      <c r="N72" s="66">
        <v>36</v>
      </c>
      <c r="O72" s="66">
        <v>39</v>
      </c>
      <c r="P72" s="66">
        <v>40</v>
      </c>
      <c r="Q72" s="66">
        <v>41</v>
      </c>
      <c r="R72" s="66">
        <v>47</v>
      </c>
      <c r="S72" s="66">
        <v>47</v>
      </c>
      <c r="T72" s="66">
        <v>45</v>
      </c>
      <c r="U72" s="66">
        <v>45</v>
      </c>
      <c r="V72" s="66">
        <v>46</v>
      </c>
      <c r="W72" s="66">
        <v>49</v>
      </c>
      <c r="X72" s="66">
        <v>50</v>
      </c>
      <c r="Y72" s="66">
        <v>51</v>
      </c>
      <c r="Z72" s="66">
        <v>0</v>
      </c>
      <c r="AA72" s="66">
        <v>0</v>
      </c>
      <c r="AB72" s="66">
        <v>0</v>
      </c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</row>
    <row r="73" spans="1:68" ht="14.25" hidden="1" customHeight="1" x14ac:dyDescent="0.25">
      <c r="B73" s="80">
        <v>2</v>
      </c>
      <c r="C73" s="62" t="s">
        <v>43</v>
      </c>
      <c r="D73" s="66">
        <v>0</v>
      </c>
      <c r="E73" s="66">
        <v>3</v>
      </c>
      <c r="F73" s="66">
        <v>1</v>
      </c>
      <c r="G73" s="66">
        <v>1</v>
      </c>
      <c r="H73" s="66">
        <v>4</v>
      </c>
      <c r="I73" s="66">
        <v>2</v>
      </c>
      <c r="J73" s="66">
        <v>0</v>
      </c>
      <c r="K73" s="66">
        <v>0</v>
      </c>
      <c r="L73" s="66">
        <v>2</v>
      </c>
      <c r="M73" s="66">
        <v>0</v>
      </c>
      <c r="N73" s="66">
        <v>3</v>
      </c>
      <c r="O73" s="66">
        <v>1</v>
      </c>
      <c r="P73" s="66">
        <v>1</v>
      </c>
      <c r="Q73" s="66">
        <v>7</v>
      </c>
      <c r="R73" s="66">
        <v>4</v>
      </c>
      <c r="S73" s="66">
        <v>4</v>
      </c>
      <c r="T73" s="66">
        <v>0</v>
      </c>
      <c r="U73" s="66">
        <v>1</v>
      </c>
      <c r="V73" s="66">
        <v>3</v>
      </c>
      <c r="W73" s="66">
        <v>2</v>
      </c>
      <c r="X73" s="66">
        <v>1</v>
      </c>
      <c r="Y73" s="66">
        <v>0</v>
      </c>
      <c r="Z73" s="66">
        <v>0</v>
      </c>
      <c r="AA73" s="66">
        <v>0</v>
      </c>
      <c r="AB73" s="66">
        <v>0</v>
      </c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</row>
    <row r="74" spans="1:68" ht="14.25" hidden="1" customHeight="1" x14ac:dyDescent="0.25">
      <c r="B74" s="80">
        <v>3</v>
      </c>
      <c r="C74" s="62" t="s">
        <v>44</v>
      </c>
      <c r="D74" s="66">
        <v>0</v>
      </c>
      <c r="E74" s="66">
        <v>0</v>
      </c>
      <c r="F74" s="66">
        <v>0</v>
      </c>
      <c r="G74" s="66">
        <v>4</v>
      </c>
      <c r="H74" s="66">
        <v>0</v>
      </c>
      <c r="I74" s="66">
        <v>0</v>
      </c>
      <c r="J74" s="66">
        <v>0</v>
      </c>
      <c r="K74" s="66">
        <v>0</v>
      </c>
      <c r="L74" s="66">
        <v>1</v>
      </c>
      <c r="M74" s="66">
        <v>0</v>
      </c>
      <c r="N74" s="66">
        <v>0</v>
      </c>
      <c r="O74" s="66">
        <v>0</v>
      </c>
      <c r="P74" s="66">
        <v>0</v>
      </c>
      <c r="Q74" s="66">
        <v>0</v>
      </c>
      <c r="R74" s="66">
        <v>0</v>
      </c>
      <c r="S74" s="66">
        <v>0</v>
      </c>
      <c r="T74" s="66">
        <v>0</v>
      </c>
      <c r="U74" s="66">
        <v>0</v>
      </c>
      <c r="V74" s="66">
        <v>0</v>
      </c>
      <c r="W74" s="66">
        <v>0</v>
      </c>
      <c r="X74" s="66">
        <v>0</v>
      </c>
      <c r="Y74" s="66">
        <v>0</v>
      </c>
      <c r="Z74" s="66">
        <v>0</v>
      </c>
      <c r="AA74" s="66">
        <v>0</v>
      </c>
      <c r="AB74" s="66">
        <v>0</v>
      </c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</row>
    <row r="75" spans="1:68" ht="14.25" hidden="1" customHeight="1" x14ac:dyDescent="0.25">
      <c r="B75" s="80">
        <v>4</v>
      </c>
      <c r="C75" s="62" t="s">
        <v>45</v>
      </c>
      <c r="D75" s="66">
        <v>5</v>
      </c>
      <c r="E75" s="66">
        <v>0</v>
      </c>
      <c r="F75" s="66">
        <v>10</v>
      </c>
      <c r="G75" s="66">
        <v>3</v>
      </c>
      <c r="H75" s="66">
        <v>0</v>
      </c>
      <c r="I75" s="66">
        <v>0</v>
      </c>
      <c r="J75" s="66">
        <v>1</v>
      </c>
      <c r="K75" s="66">
        <v>0</v>
      </c>
      <c r="L75" s="66">
        <v>3</v>
      </c>
      <c r="M75" s="66">
        <v>2</v>
      </c>
      <c r="N75" s="66">
        <v>0</v>
      </c>
      <c r="O75" s="66">
        <v>0</v>
      </c>
      <c r="P75" s="66">
        <v>0</v>
      </c>
      <c r="Q75" s="66">
        <v>1</v>
      </c>
      <c r="R75" s="66">
        <v>4</v>
      </c>
      <c r="S75" s="66">
        <v>4</v>
      </c>
      <c r="T75" s="66">
        <v>0</v>
      </c>
      <c r="U75" s="66">
        <v>0</v>
      </c>
      <c r="V75" s="66">
        <v>0</v>
      </c>
      <c r="W75" s="66">
        <v>1</v>
      </c>
      <c r="X75" s="66">
        <v>0</v>
      </c>
      <c r="Y75" s="66">
        <v>51</v>
      </c>
      <c r="Z75" s="66">
        <v>0</v>
      </c>
      <c r="AA75" s="66">
        <v>0</v>
      </c>
      <c r="AB75" s="66">
        <v>0</v>
      </c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</row>
    <row r="76" spans="1:68" ht="14.25" hidden="1" customHeight="1" x14ac:dyDescent="0.25">
      <c r="B76" s="80">
        <v>5</v>
      </c>
      <c r="C76" s="62" t="s">
        <v>46</v>
      </c>
      <c r="D76" s="66">
        <v>36</v>
      </c>
      <c r="E76" s="66">
        <v>20</v>
      </c>
      <c r="F76" s="66">
        <v>11</v>
      </c>
      <c r="G76" s="66">
        <v>32</v>
      </c>
      <c r="H76" s="66">
        <v>36</v>
      </c>
      <c r="I76" s="66">
        <v>38</v>
      </c>
      <c r="J76" s="66">
        <v>37</v>
      </c>
      <c r="K76" s="66">
        <v>37</v>
      </c>
      <c r="L76" s="66">
        <v>38</v>
      </c>
      <c r="M76" s="66">
        <v>36</v>
      </c>
      <c r="N76" s="66">
        <v>39</v>
      </c>
      <c r="O76" s="66">
        <v>40</v>
      </c>
      <c r="P76" s="66">
        <v>41</v>
      </c>
      <c r="Q76" s="66">
        <v>47</v>
      </c>
      <c r="R76" s="66">
        <v>47</v>
      </c>
      <c r="S76" s="66">
        <v>47</v>
      </c>
      <c r="T76" s="66">
        <v>45</v>
      </c>
      <c r="U76" s="66">
        <v>46</v>
      </c>
      <c r="V76" s="66">
        <v>49</v>
      </c>
      <c r="W76" s="66">
        <v>32</v>
      </c>
      <c r="X76" s="66">
        <v>51</v>
      </c>
      <c r="Y76" s="66">
        <v>0</v>
      </c>
      <c r="Z76" s="66">
        <v>0</v>
      </c>
      <c r="AA76" s="66">
        <v>0</v>
      </c>
      <c r="AB76" s="66">
        <v>0</v>
      </c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</row>
    <row r="77" spans="1:68" ht="14.25" hidden="1" customHeight="1" x14ac:dyDescent="0.25">
      <c r="B77" s="80">
        <v>6</v>
      </c>
      <c r="C77" s="62" t="s">
        <v>47</v>
      </c>
      <c r="D77" s="66">
        <v>19</v>
      </c>
      <c r="E77" s="66">
        <v>19</v>
      </c>
      <c r="F77" s="66"/>
      <c r="G77" s="66">
        <v>19</v>
      </c>
      <c r="H77" s="66">
        <v>19</v>
      </c>
      <c r="I77" s="66">
        <v>19</v>
      </c>
      <c r="J77" s="66">
        <v>19</v>
      </c>
      <c r="K77" s="66">
        <v>19</v>
      </c>
      <c r="L77" s="66">
        <v>20</v>
      </c>
      <c r="M77" s="66">
        <v>20</v>
      </c>
      <c r="N77" s="66">
        <v>20</v>
      </c>
      <c r="O77" s="66">
        <v>20</v>
      </c>
      <c r="P77" s="66">
        <v>20</v>
      </c>
      <c r="Q77" s="66">
        <v>20</v>
      </c>
      <c r="R77" s="66">
        <v>18</v>
      </c>
      <c r="S77" s="66">
        <v>18</v>
      </c>
      <c r="T77" s="66">
        <v>18</v>
      </c>
      <c r="U77" s="66">
        <v>18</v>
      </c>
      <c r="V77" s="66">
        <v>18</v>
      </c>
      <c r="W77" s="66">
        <v>18</v>
      </c>
      <c r="X77" s="66">
        <v>19</v>
      </c>
      <c r="Y77" s="66">
        <v>0</v>
      </c>
      <c r="Z77" s="66">
        <v>0</v>
      </c>
      <c r="AA77" s="66">
        <v>0</v>
      </c>
      <c r="AB77" s="66">
        <v>0</v>
      </c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</row>
    <row r="78" spans="1:68" s="82" customFormat="1" ht="25.5" hidden="1" customHeight="1" x14ac:dyDescent="0.25">
      <c r="A78" s="81"/>
      <c r="B78" s="80">
        <v>7</v>
      </c>
      <c r="C78" s="62" t="s">
        <v>48</v>
      </c>
      <c r="D78" s="69">
        <v>42695</v>
      </c>
      <c r="E78" s="69">
        <v>42695</v>
      </c>
      <c r="F78" s="69">
        <v>42695</v>
      </c>
      <c r="G78" s="70">
        <v>42820</v>
      </c>
      <c r="H78" s="69">
        <v>42873</v>
      </c>
      <c r="I78" s="69">
        <v>42873</v>
      </c>
      <c r="J78" s="69">
        <v>42873</v>
      </c>
      <c r="K78" s="69">
        <v>42851</v>
      </c>
      <c r="L78" s="69">
        <v>42976</v>
      </c>
      <c r="M78" s="69">
        <v>43007</v>
      </c>
      <c r="N78" s="69">
        <v>43036</v>
      </c>
      <c r="O78" s="69">
        <v>43087</v>
      </c>
      <c r="P78" s="69">
        <v>43088</v>
      </c>
      <c r="Q78" s="69">
        <v>43133</v>
      </c>
      <c r="R78" s="69">
        <v>43173</v>
      </c>
      <c r="S78" s="69">
        <v>43122</v>
      </c>
      <c r="T78" s="69">
        <v>43133</v>
      </c>
      <c r="U78" s="69">
        <v>43250</v>
      </c>
      <c r="V78" s="69">
        <v>43297</v>
      </c>
      <c r="W78" s="69">
        <v>43137</v>
      </c>
      <c r="X78" s="69">
        <v>43361</v>
      </c>
      <c r="Y78" s="69">
        <v>43392</v>
      </c>
      <c r="Z78" s="69">
        <v>43423</v>
      </c>
      <c r="AA78" s="69">
        <v>43454</v>
      </c>
      <c r="AB78" s="69">
        <v>43483</v>
      </c>
      <c r="AC78" s="69"/>
      <c r="AD78" s="69"/>
      <c r="AE78" s="69"/>
      <c r="AF78" s="69"/>
      <c r="AG78" s="69"/>
      <c r="AH78" s="69"/>
      <c r="AI78" s="69"/>
      <c r="AJ78" s="69"/>
      <c r="AK78" s="69"/>
      <c r="AL78" s="47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</row>
    <row r="79" spans="1:68" ht="25.5" hidden="1" customHeight="1" x14ac:dyDescent="0.25">
      <c r="A79" s="81"/>
      <c r="B79" s="80"/>
      <c r="C79" s="62" t="s">
        <v>49</v>
      </c>
      <c r="D79" s="71">
        <v>0</v>
      </c>
      <c r="E79" s="71">
        <v>0</v>
      </c>
      <c r="F79" s="71">
        <v>0</v>
      </c>
      <c r="G79" s="70">
        <v>42857</v>
      </c>
      <c r="H79" s="70">
        <v>42871</v>
      </c>
      <c r="I79" s="69">
        <v>42902</v>
      </c>
      <c r="J79" s="69">
        <v>42935</v>
      </c>
      <c r="K79" s="69">
        <v>42963</v>
      </c>
      <c r="L79" s="69">
        <v>42963</v>
      </c>
      <c r="M79" s="69">
        <v>42961</v>
      </c>
      <c r="N79" s="69">
        <v>42961</v>
      </c>
      <c r="O79" s="69">
        <v>42968</v>
      </c>
      <c r="P79" s="69">
        <v>42968</v>
      </c>
      <c r="Q79" s="69">
        <v>43150</v>
      </c>
      <c r="R79" s="69">
        <v>43174</v>
      </c>
      <c r="S79" s="69">
        <v>43209</v>
      </c>
      <c r="T79" s="69">
        <v>43236</v>
      </c>
      <c r="U79" s="69">
        <v>43269</v>
      </c>
      <c r="V79" s="69">
        <v>43297</v>
      </c>
      <c r="W79" s="71">
        <v>0</v>
      </c>
      <c r="X79" s="69">
        <v>43361</v>
      </c>
      <c r="Y79" s="69">
        <v>43392</v>
      </c>
      <c r="Z79" s="69">
        <v>43423</v>
      </c>
      <c r="AA79" s="69">
        <v>43454</v>
      </c>
      <c r="AB79" s="69">
        <v>43483</v>
      </c>
      <c r="AC79" s="69"/>
      <c r="AD79" s="69"/>
      <c r="AE79" s="69"/>
      <c r="AF79" s="69"/>
      <c r="AG79" s="69"/>
      <c r="AH79" s="69"/>
      <c r="AI79" s="69"/>
      <c r="AJ79" s="69"/>
      <c r="AK79" s="69"/>
      <c r="AL79" s="47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</row>
    <row r="80" spans="1:68" ht="13.95" hidden="1" customHeight="1" x14ac:dyDescent="0.25">
      <c r="A80" s="81"/>
      <c r="B80" s="80"/>
      <c r="C80" s="62" t="s">
        <v>27</v>
      </c>
      <c r="D80" s="69">
        <v>42530</v>
      </c>
      <c r="E80" s="69">
        <v>42530</v>
      </c>
      <c r="F80" s="69">
        <v>42688</v>
      </c>
      <c r="G80" s="70">
        <v>42857</v>
      </c>
      <c r="H80" s="69">
        <v>42871</v>
      </c>
      <c r="I80" s="69">
        <v>42844</v>
      </c>
      <c r="J80" s="69">
        <v>42844</v>
      </c>
      <c r="K80" s="69">
        <v>42844</v>
      </c>
      <c r="L80" s="69">
        <v>42844</v>
      </c>
      <c r="M80" s="69">
        <v>42844</v>
      </c>
      <c r="N80" s="69">
        <v>42844</v>
      </c>
      <c r="O80" s="69">
        <v>42940</v>
      </c>
      <c r="P80" s="69">
        <v>42958</v>
      </c>
      <c r="Q80" s="69">
        <v>42958</v>
      </c>
      <c r="R80" s="69">
        <v>43174</v>
      </c>
      <c r="S80" s="69">
        <v>42957</v>
      </c>
      <c r="T80" s="69">
        <v>43150</v>
      </c>
      <c r="U80" s="69">
        <v>43119</v>
      </c>
      <c r="V80" s="69">
        <v>43262</v>
      </c>
      <c r="W80" s="69">
        <v>42824</v>
      </c>
      <c r="X80" s="69">
        <v>43361</v>
      </c>
      <c r="Y80" s="69">
        <v>43392</v>
      </c>
      <c r="Z80" s="69">
        <v>43423</v>
      </c>
      <c r="AA80" s="69">
        <v>43454</v>
      </c>
      <c r="AB80" s="69">
        <v>43483</v>
      </c>
      <c r="AC80" s="69"/>
      <c r="AD80" s="69"/>
      <c r="AE80" s="69"/>
      <c r="AF80" s="69"/>
      <c r="AG80" s="69"/>
      <c r="AH80" s="69"/>
      <c r="AI80" s="69"/>
      <c r="AJ80" s="69"/>
      <c r="AK80" s="69"/>
      <c r="AL80" s="47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</row>
    <row r="81" spans="1:68" hidden="1" x14ac:dyDescent="0.25">
      <c r="B81" s="80">
        <v>7</v>
      </c>
      <c r="C81" s="62" t="s">
        <v>28</v>
      </c>
      <c r="D81" s="66">
        <v>1</v>
      </c>
      <c r="E81" s="66">
        <v>0</v>
      </c>
      <c r="F81" s="66">
        <v>2</v>
      </c>
      <c r="G81" s="66">
        <v>0</v>
      </c>
      <c r="H81" s="66">
        <v>0</v>
      </c>
      <c r="I81" s="66">
        <v>2</v>
      </c>
      <c r="J81" s="66">
        <v>6</v>
      </c>
      <c r="K81" s="66">
        <v>0</v>
      </c>
      <c r="L81" s="66">
        <v>0</v>
      </c>
      <c r="M81" s="66">
        <v>0</v>
      </c>
      <c r="N81" s="66">
        <v>1</v>
      </c>
      <c r="O81" s="66">
        <v>3</v>
      </c>
      <c r="P81" s="66">
        <v>1</v>
      </c>
      <c r="Q81" s="66">
        <v>0</v>
      </c>
      <c r="R81" s="66">
        <v>1</v>
      </c>
      <c r="S81" s="66">
        <v>4</v>
      </c>
      <c r="T81" s="66">
        <v>0</v>
      </c>
      <c r="U81" s="66">
        <v>1</v>
      </c>
      <c r="V81" s="66">
        <v>1</v>
      </c>
      <c r="W81" s="66">
        <v>0</v>
      </c>
      <c r="X81" s="66">
        <v>0</v>
      </c>
      <c r="Y81" s="66">
        <v>0</v>
      </c>
      <c r="Z81" s="66">
        <v>0</v>
      </c>
      <c r="AA81" s="66">
        <v>0</v>
      </c>
      <c r="AB81" s="66">
        <v>0</v>
      </c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</row>
    <row r="82" spans="1:68" hidden="1" x14ac:dyDescent="0.25">
      <c r="B82" s="80">
        <v>8</v>
      </c>
      <c r="C82" s="62" t="s">
        <v>29</v>
      </c>
      <c r="D82" s="66">
        <v>1</v>
      </c>
      <c r="E82" s="66">
        <v>0</v>
      </c>
      <c r="F82" s="66">
        <v>2</v>
      </c>
      <c r="G82" s="66">
        <v>0</v>
      </c>
      <c r="H82" s="66">
        <v>0</v>
      </c>
      <c r="I82" s="66">
        <v>2</v>
      </c>
      <c r="J82" s="66">
        <v>4</v>
      </c>
      <c r="K82" s="66">
        <v>0</v>
      </c>
      <c r="L82" s="66">
        <v>0</v>
      </c>
      <c r="M82" s="66">
        <v>0</v>
      </c>
      <c r="N82" s="66">
        <v>1</v>
      </c>
      <c r="O82" s="66">
        <v>1</v>
      </c>
      <c r="P82" s="66">
        <v>0</v>
      </c>
      <c r="Q82" s="66">
        <v>0</v>
      </c>
      <c r="R82" s="66">
        <v>1</v>
      </c>
      <c r="S82" s="66">
        <v>4</v>
      </c>
      <c r="T82" s="66">
        <v>0</v>
      </c>
      <c r="U82" s="66">
        <v>1</v>
      </c>
      <c r="V82" s="66">
        <v>1</v>
      </c>
      <c r="W82" s="66">
        <v>0</v>
      </c>
      <c r="X82" s="66">
        <v>0</v>
      </c>
      <c r="Y82" s="66">
        <v>0</v>
      </c>
      <c r="Z82" s="66">
        <v>0</v>
      </c>
      <c r="AA82" s="66">
        <v>0</v>
      </c>
      <c r="AB82" s="66">
        <v>0</v>
      </c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</row>
    <row r="83" spans="1:68" hidden="1" x14ac:dyDescent="0.25">
      <c r="B83" s="80">
        <v>9</v>
      </c>
      <c r="C83" s="62" t="s">
        <v>51</v>
      </c>
      <c r="D83" s="66">
        <v>0</v>
      </c>
      <c r="E83" s="66">
        <v>0</v>
      </c>
      <c r="F83" s="66">
        <v>0</v>
      </c>
      <c r="G83" s="66">
        <v>0</v>
      </c>
      <c r="H83" s="66">
        <v>0</v>
      </c>
      <c r="I83" s="66">
        <v>6</v>
      </c>
      <c r="J83" s="66">
        <v>1</v>
      </c>
      <c r="K83" s="66">
        <v>0</v>
      </c>
      <c r="L83" s="66">
        <v>0</v>
      </c>
      <c r="M83" s="66">
        <v>3</v>
      </c>
      <c r="N83" s="66">
        <v>0</v>
      </c>
      <c r="O83" s="66">
        <v>0</v>
      </c>
      <c r="P83" s="66">
        <v>0</v>
      </c>
      <c r="Q83" s="66">
        <v>1</v>
      </c>
      <c r="R83" s="66">
        <v>4</v>
      </c>
      <c r="S83" s="66">
        <v>0</v>
      </c>
      <c r="T83" s="67">
        <v>1</v>
      </c>
      <c r="U83" s="67">
        <v>2</v>
      </c>
      <c r="V83" s="67">
        <v>1</v>
      </c>
      <c r="W83" s="74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/>
      <c r="AD83" s="67"/>
      <c r="AE83" s="67"/>
      <c r="AF83" s="67"/>
      <c r="AG83" s="67"/>
      <c r="AH83" s="67"/>
      <c r="AI83" s="67"/>
      <c r="AJ83" s="67"/>
      <c r="AK83" s="67"/>
      <c r="AL83" s="68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</row>
    <row r="84" spans="1:68" hidden="1" x14ac:dyDescent="0.25">
      <c r="B84" s="80">
        <v>10</v>
      </c>
      <c r="C84" s="62" t="s">
        <v>52</v>
      </c>
      <c r="D84" s="66">
        <v>0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66">
        <v>0</v>
      </c>
      <c r="K84" s="66">
        <v>1</v>
      </c>
      <c r="L84" s="66">
        <v>1</v>
      </c>
      <c r="M84" s="66">
        <v>1</v>
      </c>
      <c r="N84" s="66">
        <v>1</v>
      </c>
      <c r="O84" s="66">
        <v>2</v>
      </c>
      <c r="P84" s="66">
        <v>2</v>
      </c>
      <c r="Q84" s="66">
        <v>1</v>
      </c>
      <c r="R84" s="66">
        <v>0</v>
      </c>
      <c r="S84" s="66">
        <v>0</v>
      </c>
      <c r="T84" s="67">
        <v>0</v>
      </c>
      <c r="U84" s="67">
        <v>0</v>
      </c>
      <c r="V84" s="67">
        <v>0</v>
      </c>
      <c r="W84" s="74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/>
      <c r="AD84" s="67"/>
      <c r="AE84" s="67"/>
      <c r="AF84" s="67"/>
      <c r="AG84" s="67"/>
      <c r="AH84" s="67"/>
      <c r="AI84" s="67"/>
      <c r="AJ84" s="67"/>
      <c r="AK84" s="67"/>
      <c r="AL84" s="68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</row>
    <row r="85" spans="1:68" ht="26.4" hidden="1" x14ac:dyDescent="0.25">
      <c r="B85" s="80">
        <v>11</v>
      </c>
      <c r="C85" s="62" t="s">
        <v>30</v>
      </c>
      <c r="D85" s="76">
        <f>SUM(D86:D88)</f>
        <v>0</v>
      </c>
      <c r="E85" s="76">
        <v>0</v>
      </c>
      <c r="F85" s="76">
        <f>SUM(F86:F88)</f>
        <v>0</v>
      </c>
      <c r="G85" s="76">
        <f>SUM(G86:G88)</f>
        <v>1</v>
      </c>
      <c r="H85" s="76">
        <f>SUM(H86:H88)</f>
        <v>4</v>
      </c>
      <c r="I85" s="76">
        <f>SUM(I86:I88)</f>
        <v>2</v>
      </c>
      <c r="J85" s="76">
        <v>6</v>
      </c>
      <c r="K85" s="76">
        <v>1</v>
      </c>
      <c r="L85" s="76">
        <v>5</v>
      </c>
      <c r="M85" s="76">
        <f>SUM(M86:M88)</f>
        <v>2</v>
      </c>
      <c r="N85" s="76">
        <v>2</v>
      </c>
      <c r="O85" s="76">
        <f t="shared" ref="O85:X85" si="29">SUM(O86:O88)</f>
        <v>1</v>
      </c>
      <c r="P85" s="76">
        <f t="shared" si="29"/>
        <v>5</v>
      </c>
      <c r="Q85" s="76">
        <f t="shared" si="29"/>
        <v>0</v>
      </c>
      <c r="R85" s="76">
        <f t="shared" si="29"/>
        <v>7</v>
      </c>
      <c r="S85" s="76">
        <f t="shared" si="29"/>
        <v>15</v>
      </c>
      <c r="T85" s="76">
        <f t="shared" si="29"/>
        <v>2</v>
      </c>
      <c r="U85" s="76">
        <f t="shared" si="29"/>
        <v>5</v>
      </c>
      <c r="V85" s="76">
        <f t="shared" si="29"/>
        <v>17</v>
      </c>
      <c r="W85" s="76">
        <f t="shared" si="29"/>
        <v>5</v>
      </c>
      <c r="X85" s="76">
        <f t="shared" si="29"/>
        <v>0</v>
      </c>
      <c r="Y85" s="76">
        <v>0</v>
      </c>
      <c r="Z85" s="76">
        <f>SUM(Z86:Z88)</f>
        <v>0</v>
      </c>
      <c r="AA85" s="76">
        <v>0</v>
      </c>
      <c r="AB85" s="76">
        <f t="shared" ref="AB85:BP85" si="30">SUM(AB86:AB88)</f>
        <v>0</v>
      </c>
      <c r="AC85" s="76">
        <f t="shared" si="30"/>
        <v>0</v>
      </c>
      <c r="AD85" s="76">
        <f t="shared" si="30"/>
        <v>0</v>
      </c>
      <c r="AE85" s="76">
        <f t="shared" si="30"/>
        <v>0</v>
      </c>
      <c r="AF85" s="76">
        <f t="shared" si="30"/>
        <v>0</v>
      </c>
      <c r="AG85" s="76">
        <f t="shared" si="30"/>
        <v>0</v>
      </c>
      <c r="AH85" s="76">
        <f t="shared" si="30"/>
        <v>0</v>
      </c>
      <c r="AI85" s="76">
        <f t="shared" si="30"/>
        <v>0</v>
      </c>
      <c r="AJ85" s="76">
        <f t="shared" si="30"/>
        <v>0</v>
      </c>
      <c r="AK85" s="76">
        <f t="shared" si="30"/>
        <v>0</v>
      </c>
      <c r="AL85" s="77">
        <f t="shared" si="30"/>
        <v>0</v>
      </c>
      <c r="AM85" s="76">
        <f t="shared" si="30"/>
        <v>0</v>
      </c>
      <c r="AN85" s="76">
        <f t="shared" si="30"/>
        <v>0</v>
      </c>
      <c r="AO85" s="76">
        <f t="shared" si="30"/>
        <v>0</v>
      </c>
      <c r="AP85" s="76">
        <f t="shared" si="30"/>
        <v>0</v>
      </c>
      <c r="AQ85" s="76">
        <f t="shared" si="30"/>
        <v>0</v>
      </c>
      <c r="AR85" s="76">
        <f t="shared" si="30"/>
        <v>0</v>
      </c>
      <c r="AS85" s="76">
        <f t="shared" si="30"/>
        <v>0</v>
      </c>
      <c r="AT85" s="76">
        <f t="shared" si="30"/>
        <v>0</v>
      </c>
      <c r="AU85" s="76">
        <f t="shared" si="30"/>
        <v>0</v>
      </c>
      <c r="AV85" s="76">
        <f t="shared" si="30"/>
        <v>0</v>
      </c>
      <c r="AW85" s="76">
        <f t="shared" si="30"/>
        <v>0</v>
      </c>
      <c r="AX85" s="76">
        <f t="shared" si="30"/>
        <v>0</v>
      </c>
      <c r="AY85" s="76">
        <f t="shared" si="30"/>
        <v>0</v>
      </c>
      <c r="AZ85" s="76">
        <f t="shared" si="30"/>
        <v>0</v>
      </c>
      <c r="BA85" s="76">
        <f t="shared" si="30"/>
        <v>0</v>
      </c>
      <c r="BB85" s="76">
        <f t="shared" si="30"/>
        <v>0</v>
      </c>
      <c r="BC85" s="76">
        <f t="shared" si="30"/>
        <v>0</v>
      </c>
      <c r="BD85" s="76">
        <f t="shared" si="30"/>
        <v>0</v>
      </c>
      <c r="BE85" s="76">
        <f t="shared" si="30"/>
        <v>0</v>
      </c>
      <c r="BF85" s="76">
        <f t="shared" si="30"/>
        <v>0</v>
      </c>
      <c r="BG85" s="76">
        <f t="shared" si="30"/>
        <v>0</v>
      </c>
      <c r="BH85" s="76">
        <f t="shared" si="30"/>
        <v>0</v>
      </c>
      <c r="BI85" s="76">
        <f t="shared" si="30"/>
        <v>0</v>
      </c>
      <c r="BJ85" s="76">
        <f t="shared" si="30"/>
        <v>0</v>
      </c>
      <c r="BK85" s="76">
        <f t="shared" si="30"/>
        <v>0</v>
      </c>
      <c r="BL85" s="76">
        <f t="shared" si="30"/>
        <v>0</v>
      </c>
      <c r="BM85" s="76">
        <f t="shared" si="30"/>
        <v>0</v>
      </c>
      <c r="BN85" s="76">
        <f t="shared" si="30"/>
        <v>0</v>
      </c>
      <c r="BO85" s="76">
        <f t="shared" si="30"/>
        <v>0</v>
      </c>
      <c r="BP85" s="76">
        <f t="shared" si="30"/>
        <v>0</v>
      </c>
    </row>
    <row r="86" spans="1:68" hidden="1" x14ac:dyDescent="0.25">
      <c r="B86" s="80"/>
      <c r="C86" s="62" t="s">
        <v>53</v>
      </c>
      <c r="D86" s="66">
        <v>0</v>
      </c>
      <c r="E86" s="66">
        <v>0</v>
      </c>
      <c r="F86" s="66">
        <v>0</v>
      </c>
      <c r="G86" s="66">
        <v>0</v>
      </c>
      <c r="H86" s="66">
        <v>1</v>
      </c>
      <c r="I86" s="66">
        <v>1</v>
      </c>
      <c r="J86" s="66">
        <v>1</v>
      </c>
      <c r="K86" s="66">
        <v>0</v>
      </c>
      <c r="L86" s="66">
        <v>2</v>
      </c>
      <c r="M86" s="66">
        <v>1</v>
      </c>
      <c r="N86" s="66">
        <v>0</v>
      </c>
      <c r="O86" s="66">
        <v>0</v>
      </c>
      <c r="P86" s="66">
        <v>4</v>
      </c>
      <c r="Q86" s="66">
        <v>0</v>
      </c>
      <c r="R86" s="66">
        <v>4</v>
      </c>
      <c r="S86" s="66">
        <v>10</v>
      </c>
      <c r="T86" s="66">
        <v>2</v>
      </c>
      <c r="U86" s="66">
        <v>0</v>
      </c>
      <c r="V86" s="66">
        <v>6</v>
      </c>
      <c r="W86" s="66">
        <v>4</v>
      </c>
      <c r="X86" s="66">
        <v>0</v>
      </c>
      <c r="Y86" s="66">
        <v>0</v>
      </c>
      <c r="Z86" s="66">
        <v>0</v>
      </c>
      <c r="AA86" s="66">
        <v>0</v>
      </c>
      <c r="AB86" s="66">
        <v>0</v>
      </c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</row>
    <row r="87" spans="1:68" hidden="1" x14ac:dyDescent="0.25">
      <c r="B87" s="80"/>
      <c r="C87" s="62" t="s">
        <v>54</v>
      </c>
      <c r="D87" s="66">
        <v>0</v>
      </c>
      <c r="E87" s="66">
        <v>0</v>
      </c>
      <c r="F87" s="66"/>
      <c r="G87" s="66">
        <v>1</v>
      </c>
      <c r="H87" s="66">
        <v>3</v>
      </c>
      <c r="I87" s="66">
        <v>1</v>
      </c>
      <c r="J87" s="66">
        <v>4</v>
      </c>
      <c r="K87" s="66">
        <v>1</v>
      </c>
      <c r="L87" s="66">
        <v>2</v>
      </c>
      <c r="M87" s="66">
        <v>0</v>
      </c>
      <c r="N87" s="66">
        <v>0</v>
      </c>
      <c r="O87" s="66">
        <v>0</v>
      </c>
      <c r="P87" s="66">
        <v>0</v>
      </c>
      <c r="Q87" s="66">
        <v>0</v>
      </c>
      <c r="R87" s="66">
        <v>3</v>
      </c>
      <c r="S87" s="66">
        <v>4</v>
      </c>
      <c r="T87" s="66">
        <v>0</v>
      </c>
      <c r="U87" s="66">
        <v>5</v>
      </c>
      <c r="V87" s="66">
        <v>4</v>
      </c>
      <c r="W87" s="66">
        <v>0</v>
      </c>
      <c r="X87" s="66">
        <v>0</v>
      </c>
      <c r="Y87" s="66">
        <v>0</v>
      </c>
      <c r="Z87" s="66">
        <v>0</v>
      </c>
      <c r="AA87" s="66">
        <v>0</v>
      </c>
      <c r="AB87" s="66">
        <v>0</v>
      </c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</row>
    <row r="88" spans="1:68" hidden="1" x14ac:dyDescent="0.25">
      <c r="B88" s="80"/>
      <c r="C88" s="62" t="s">
        <v>55</v>
      </c>
      <c r="D88" s="66">
        <v>0</v>
      </c>
      <c r="E88" s="66">
        <v>0</v>
      </c>
      <c r="F88" s="66">
        <v>0</v>
      </c>
      <c r="G88" s="66">
        <v>0</v>
      </c>
      <c r="H88" s="66">
        <v>0</v>
      </c>
      <c r="I88" s="66">
        <v>0</v>
      </c>
      <c r="J88" s="66">
        <v>1</v>
      </c>
      <c r="K88" s="66">
        <v>0</v>
      </c>
      <c r="L88" s="66">
        <v>1</v>
      </c>
      <c r="M88" s="66">
        <v>1</v>
      </c>
      <c r="N88" s="66">
        <v>2</v>
      </c>
      <c r="O88" s="66">
        <v>1</v>
      </c>
      <c r="P88" s="66">
        <v>1</v>
      </c>
      <c r="Q88" s="66">
        <v>0</v>
      </c>
      <c r="R88" s="66">
        <v>0</v>
      </c>
      <c r="S88" s="66">
        <v>1</v>
      </c>
      <c r="T88" s="66">
        <v>0</v>
      </c>
      <c r="U88" s="66">
        <v>0</v>
      </c>
      <c r="V88" s="66">
        <v>7</v>
      </c>
      <c r="W88" s="66">
        <v>1</v>
      </c>
      <c r="X88" s="66">
        <v>0</v>
      </c>
      <c r="Y88" s="66">
        <v>0</v>
      </c>
      <c r="Z88" s="66">
        <v>0</v>
      </c>
      <c r="AA88" s="66">
        <v>0</v>
      </c>
      <c r="AB88" s="66">
        <v>0</v>
      </c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</row>
    <row r="89" spans="1:68" ht="26.4" hidden="1" x14ac:dyDescent="0.25">
      <c r="B89" s="80">
        <v>12</v>
      </c>
      <c r="C89" s="62" t="s">
        <v>56</v>
      </c>
      <c r="D89" s="66">
        <v>0</v>
      </c>
      <c r="E89" s="66">
        <v>0</v>
      </c>
      <c r="F89" s="66">
        <v>0</v>
      </c>
      <c r="G89" s="66">
        <v>0</v>
      </c>
      <c r="H89" s="66">
        <v>0</v>
      </c>
      <c r="I89" s="66">
        <v>0</v>
      </c>
      <c r="J89" s="66">
        <v>0</v>
      </c>
      <c r="K89" s="66">
        <v>0</v>
      </c>
      <c r="L89" s="66">
        <v>0</v>
      </c>
      <c r="M89" s="66">
        <v>0</v>
      </c>
      <c r="N89" s="66">
        <v>0</v>
      </c>
      <c r="O89" s="66">
        <v>0</v>
      </c>
      <c r="P89" s="66">
        <v>0</v>
      </c>
      <c r="Q89" s="66">
        <v>0</v>
      </c>
      <c r="R89" s="66">
        <v>1</v>
      </c>
      <c r="S89" s="66">
        <v>0</v>
      </c>
      <c r="T89" s="66">
        <v>0</v>
      </c>
      <c r="U89" s="66">
        <v>0</v>
      </c>
      <c r="V89" s="66">
        <v>1</v>
      </c>
      <c r="W89" s="66">
        <v>0</v>
      </c>
      <c r="X89" s="66">
        <v>0</v>
      </c>
      <c r="Y89" s="66">
        <v>0</v>
      </c>
      <c r="Z89" s="66">
        <v>0</v>
      </c>
      <c r="AA89" s="66">
        <v>0</v>
      </c>
      <c r="AB89" s="66">
        <v>0</v>
      </c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</row>
    <row r="90" spans="1:68" ht="14.25" customHeight="1" x14ac:dyDescent="0.25">
      <c r="B90" s="38" t="s">
        <v>62</v>
      </c>
      <c r="C90" s="6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40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</row>
    <row r="91" spans="1:68" s="10" customFormat="1" x14ac:dyDescent="0.25">
      <c r="A91" s="41"/>
      <c r="B91" s="65">
        <v>1</v>
      </c>
      <c r="C91" s="46" t="s">
        <v>42</v>
      </c>
      <c r="D91" s="66">
        <v>59</v>
      </c>
      <c r="E91" s="66">
        <v>69</v>
      </c>
      <c r="F91" s="66">
        <v>94</v>
      </c>
      <c r="G91" s="66">
        <v>100</v>
      </c>
      <c r="H91" s="66">
        <v>99</v>
      </c>
      <c r="I91" s="66">
        <v>97</v>
      </c>
      <c r="J91" s="66">
        <v>96</v>
      </c>
      <c r="K91" s="66">
        <v>108</v>
      </c>
      <c r="L91" s="66">
        <v>96</v>
      </c>
      <c r="M91" s="66">
        <v>87</v>
      </c>
      <c r="N91" s="66">
        <v>94</v>
      </c>
      <c r="O91" s="66">
        <v>90</v>
      </c>
      <c r="P91" s="66">
        <v>85</v>
      </c>
      <c r="Q91" s="66">
        <v>84</v>
      </c>
      <c r="R91" s="66">
        <v>76</v>
      </c>
      <c r="S91" s="66">
        <v>70</v>
      </c>
      <c r="T91" s="66">
        <v>71</v>
      </c>
      <c r="U91" s="66">
        <v>80</v>
      </c>
      <c r="V91" s="66">
        <v>91</v>
      </c>
      <c r="W91" s="66">
        <v>86</v>
      </c>
      <c r="X91" s="66">
        <v>89</v>
      </c>
      <c r="Y91" s="66">
        <v>92</v>
      </c>
      <c r="Z91" s="66">
        <v>99</v>
      </c>
      <c r="AA91" s="66">
        <v>96</v>
      </c>
      <c r="AB91" s="66">
        <v>85</v>
      </c>
      <c r="AC91" s="66">
        <v>89</v>
      </c>
      <c r="AD91" s="66">
        <v>97</v>
      </c>
      <c r="AE91" s="66">
        <v>104</v>
      </c>
      <c r="AF91" s="66">
        <v>110</v>
      </c>
      <c r="AG91" s="66">
        <v>116</v>
      </c>
      <c r="AH91" s="66">
        <v>118</v>
      </c>
      <c r="AI91" s="66">
        <v>132</v>
      </c>
      <c r="AJ91" s="66">
        <v>115</v>
      </c>
      <c r="AK91" s="66">
        <v>123</v>
      </c>
      <c r="AL91" s="66">
        <v>135</v>
      </c>
      <c r="AM91" s="66">
        <v>137</v>
      </c>
      <c r="AN91" s="66">
        <v>132</v>
      </c>
      <c r="AO91" s="66">
        <v>93</v>
      </c>
      <c r="AP91" s="66">
        <v>95</v>
      </c>
      <c r="AQ91" s="66">
        <v>96</v>
      </c>
      <c r="AR91" s="66">
        <v>92</v>
      </c>
      <c r="AS91" s="66">
        <v>91</v>
      </c>
      <c r="AT91" s="66">
        <v>79</v>
      </c>
      <c r="AU91" s="66">
        <v>79</v>
      </c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</row>
    <row r="92" spans="1:68" s="10" customFormat="1" x14ac:dyDescent="0.25">
      <c r="A92" s="41"/>
      <c r="B92" s="65">
        <v>2</v>
      </c>
      <c r="C92" s="46" t="s">
        <v>43</v>
      </c>
      <c r="D92" s="66">
        <v>11</v>
      </c>
      <c r="E92" s="66">
        <v>26</v>
      </c>
      <c r="F92" s="66">
        <v>12</v>
      </c>
      <c r="G92" s="66">
        <v>8</v>
      </c>
      <c r="H92" s="66">
        <v>2</v>
      </c>
      <c r="I92" s="66">
        <v>9</v>
      </c>
      <c r="J92" s="66">
        <v>11</v>
      </c>
      <c r="K92" s="66">
        <v>16</v>
      </c>
      <c r="L92" s="66">
        <v>10</v>
      </c>
      <c r="M92" s="66">
        <v>16</v>
      </c>
      <c r="N92" s="66">
        <v>6</v>
      </c>
      <c r="O92" s="66">
        <v>7</v>
      </c>
      <c r="P92" s="66">
        <v>2</v>
      </c>
      <c r="Q92" s="66">
        <v>4</v>
      </c>
      <c r="R92" s="66">
        <v>8</v>
      </c>
      <c r="S92" s="66">
        <v>3</v>
      </c>
      <c r="T92" s="66">
        <v>9</v>
      </c>
      <c r="U92" s="66">
        <v>11</v>
      </c>
      <c r="V92" s="66">
        <v>2</v>
      </c>
      <c r="W92" s="66">
        <v>5</v>
      </c>
      <c r="X92" s="66">
        <v>3</v>
      </c>
      <c r="Y92" s="66">
        <v>10</v>
      </c>
      <c r="Z92" s="66">
        <v>10</v>
      </c>
      <c r="AA92" s="66">
        <v>12</v>
      </c>
      <c r="AB92" s="66">
        <v>4</v>
      </c>
      <c r="AC92" s="66">
        <v>8</v>
      </c>
      <c r="AD92" s="66">
        <v>10</v>
      </c>
      <c r="AE92" s="66">
        <v>19</v>
      </c>
      <c r="AF92" s="66">
        <v>6</v>
      </c>
      <c r="AG92" s="66">
        <v>13</v>
      </c>
      <c r="AH92" s="66">
        <v>15</v>
      </c>
      <c r="AI92" s="66">
        <v>4</v>
      </c>
      <c r="AJ92" s="66">
        <v>9</v>
      </c>
      <c r="AK92" s="66">
        <v>27</v>
      </c>
      <c r="AL92" s="66">
        <v>7</v>
      </c>
      <c r="AM92" s="66">
        <v>6</v>
      </c>
      <c r="AN92" s="66">
        <v>2</v>
      </c>
      <c r="AO92" s="66">
        <v>5</v>
      </c>
      <c r="AP92" s="66">
        <v>8</v>
      </c>
      <c r="AQ92" s="66">
        <v>13</v>
      </c>
      <c r="AR92" s="66">
        <v>1</v>
      </c>
      <c r="AS92" s="66">
        <v>8</v>
      </c>
      <c r="AT92" s="66">
        <v>3</v>
      </c>
      <c r="AU92" s="66">
        <v>11</v>
      </c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</row>
    <row r="93" spans="1:68" s="10" customFormat="1" x14ac:dyDescent="0.25">
      <c r="A93" s="41"/>
      <c r="B93" s="65">
        <v>3</v>
      </c>
      <c r="C93" s="46" t="s">
        <v>44</v>
      </c>
      <c r="D93" s="66">
        <v>0</v>
      </c>
      <c r="E93" s="66">
        <v>0</v>
      </c>
      <c r="F93" s="66">
        <v>1</v>
      </c>
      <c r="G93" s="66">
        <v>0</v>
      </c>
      <c r="H93" s="66">
        <v>1</v>
      </c>
      <c r="I93" s="66">
        <v>1</v>
      </c>
      <c r="J93" s="66">
        <v>1</v>
      </c>
      <c r="K93" s="66">
        <v>4</v>
      </c>
      <c r="L93" s="66">
        <v>0</v>
      </c>
      <c r="M93" s="66">
        <v>1</v>
      </c>
      <c r="N93" s="66">
        <v>0</v>
      </c>
      <c r="O93" s="66">
        <v>1</v>
      </c>
      <c r="P93" s="66">
        <v>0</v>
      </c>
      <c r="Q93" s="66">
        <v>0</v>
      </c>
      <c r="R93" s="66">
        <v>1</v>
      </c>
      <c r="S93" s="66">
        <v>0</v>
      </c>
      <c r="T93" s="66">
        <v>0</v>
      </c>
      <c r="U93" s="66">
        <v>0</v>
      </c>
      <c r="V93" s="66">
        <v>0</v>
      </c>
      <c r="W93" s="66">
        <v>0</v>
      </c>
      <c r="X93" s="66">
        <v>0</v>
      </c>
      <c r="Y93" s="66">
        <v>0</v>
      </c>
      <c r="Z93" s="66">
        <v>1</v>
      </c>
      <c r="AA93" s="66">
        <v>0</v>
      </c>
      <c r="AB93" s="66">
        <v>0</v>
      </c>
      <c r="AC93" s="66">
        <v>1</v>
      </c>
      <c r="AD93" s="66">
        <v>0</v>
      </c>
      <c r="AE93" s="66">
        <v>1</v>
      </c>
      <c r="AF93" s="66">
        <v>0</v>
      </c>
      <c r="AG93" s="66">
        <v>1</v>
      </c>
      <c r="AH93" s="66">
        <v>0</v>
      </c>
      <c r="AI93" s="66">
        <v>0</v>
      </c>
      <c r="AJ93" s="66">
        <v>1</v>
      </c>
      <c r="AK93" s="66">
        <v>0</v>
      </c>
      <c r="AL93" s="66">
        <v>0</v>
      </c>
      <c r="AM93" s="66">
        <v>0</v>
      </c>
      <c r="AN93" s="66">
        <v>0</v>
      </c>
      <c r="AO93" s="66">
        <v>0</v>
      </c>
      <c r="AP93" s="66">
        <v>2</v>
      </c>
      <c r="AQ93" s="66">
        <v>0</v>
      </c>
      <c r="AR93" s="66">
        <v>0</v>
      </c>
      <c r="AS93" s="66">
        <v>0</v>
      </c>
      <c r="AT93" s="66">
        <v>1</v>
      </c>
      <c r="AU93" s="66">
        <v>0</v>
      </c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</row>
    <row r="94" spans="1:68" s="10" customFormat="1" x14ac:dyDescent="0.25">
      <c r="A94" s="41"/>
      <c r="B94" s="65">
        <v>4</v>
      </c>
      <c r="C94" s="46" t="s">
        <v>45</v>
      </c>
      <c r="D94" s="66">
        <v>0</v>
      </c>
      <c r="E94" s="66">
        <v>1</v>
      </c>
      <c r="F94" s="66">
        <v>7</v>
      </c>
      <c r="G94" s="66">
        <v>9</v>
      </c>
      <c r="H94" s="66">
        <v>5</v>
      </c>
      <c r="I94" s="66">
        <v>11</v>
      </c>
      <c r="J94" s="66">
        <v>0</v>
      </c>
      <c r="K94" s="66">
        <v>32</v>
      </c>
      <c r="L94" s="66">
        <v>18</v>
      </c>
      <c r="M94" s="66">
        <v>10</v>
      </c>
      <c r="N94" s="66">
        <v>3</v>
      </c>
      <c r="O94" s="66">
        <v>13</v>
      </c>
      <c r="P94" s="66">
        <v>1</v>
      </c>
      <c r="Q94" s="66">
        <v>6</v>
      </c>
      <c r="R94" s="66">
        <v>14</v>
      </c>
      <c r="S94" s="66">
        <v>2</v>
      </c>
      <c r="T94" s="66">
        <v>0</v>
      </c>
      <c r="U94" s="66">
        <v>0</v>
      </c>
      <c r="V94" s="66">
        <v>7</v>
      </c>
      <c r="W94" s="66">
        <v>2</v>
      </c>
      <c r="X94" s="66">
        <v>0</v>
      </c>
      <c r="Y94" s="66">
        <v>2</v>
      </c>
      <c r="Z94" s="66">
        <v>14</v>
      </c>
      <c r="AA94" s="66">
        <v>23</v>
      </c>
      <c r="AB94" s="66">
        <v>0</v>
      </c>
      <c r="AC94" s="66">
        <v>1</v>
      </c>
      <c r="AD94" s="66">
        <v>3</v>
      </c>
      <c r="AE94" s="66">
        <v>14</v>
      </c>
      <c r="AF94" s="66">
        <v>0</v>
      </c>
      <c r="AG94" s="66">
        <v>12</v>
      </c>
      <c r="AH94" s="66">
        <v>1</v>
      </c>
      <c r="AI94" s="66">
        <v>21</v>
      </c>
      <c r="AJ94" s="66">
        <v>3</v>
      </c>
      <c r="AK94" s="66">
        <v>15</v>
      </c>
      <c r="AL94" s="66">
        <v>5</v>
      </c>
      <c r="AM94" s="66">
        <v>11</v>
      </c>
      <c r="AN94" s="66">
        <v>41</v>
      </c>
      <c r="AO94" s="66">
        <v>3</v>
      </c>
      <c r="AP94" s="66">
        <v>9</v>
      </c>
      <c r="AQ94" s="66">
        <v>17</v>
      </c>
      <c r="AR94" s="66">
        <v>2</v>
      </c>
      <c r="AS94" s="66">
        <v>18</v>
      </c>
      <c r="AT94" s="66">
        <v>4</v>
      </c>
      <c r="AU94" s="66">
        <v>8</v>
      </c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</row>
    <row r="95" spans="1:68" s="10" customFormat="1" x14ac:dyDescent="0.25">
      <c r="A95" s="41"/>
      <c r="B95" s="65">
        <v>5</v>
      </c>
      <c r="C95" s="46" t="s">
        <v>46</v>
      </c>
      <c r="D95" s="66">
        <v>69</v>
      </c>
      <c r="E95" s="66">
        <v>65</v>
      </c>
      <c r="F95" s="66">
        <v>91</v>
      </c>
      <c r="G95" s="66">
        <v>99</v>
      </c>
      <c r="H95" s="66">
        <v>97</v>
      </c>
      <c r="I95" s="66">
        <v>96</v>
      </c>
      <c r="J95" s="66">
        <v>108</v>
      </c>
      <c r="K95" s="66">
        <v>96</v>
      </c>
      <c r="L95" s="66">
        <v>88</v>
      </c>
      <c r="M95" s="66">
        <v>94</v>
      </c>
      <c r="N95" s="66">
        <v>97</v>
      </c>
      <c r="O95" s="66">
        <v>85</v>
      </c>
      <c r="P95" s="66">
        <v>86</v>
      </c>
      <c r="Q95" s="66">
        <v>82</v>
      </c>
      <c r="R95" s="66">
        <v>71</v>
      </c>
      <c r="S95" s="66">
        <v>5</v>
      </c>
      <c r="T95" s="66">
        <v>80</v>
      </c>
      <c r="U95" s="66">
        <v>91</v>
      </c>
      <c r="V95" s="66">
        <v>86</v>
      </c>
      <c r="W95" s="66">
        <v>89</v>
      </c>
      <c r="X95" s="66">
        <v>92</v>
      </c>
      <c r="Y95" s="66">
        <v>100</v>
      </c>
      <c r="Z95" s="66">
        <v>96</v>
      </c>
      <c r="AA95" s="66">
        <v>85</v>
      </c>
      <c r="AB95" s="66">
        <v>89</v>
      </c>
      <c r="AC95" s="66">
        <v>97</v>
      </c>
      <c r="AD95" s="66">
        <v>104</v>
      </c>
      <c r="AE95" s="66">
        <v>110</v>
      </c>
      <c r="AF95" s="66">
        <v>116</v>
      </c>
      <c r="AG95" s="66">
        <v>118</v>
      </c>
      <c r="AH95" s="66">
        <v>132</v>
      </c>
      <c r="AI95" s="66">
        <v>115</v>
      </c>
      <c r="AJ95" s="66">
        <v>123</v>
      </c>
      <c r="AK95" s="66">
        <v>135</v>
      </c>
      <c r="AL95" s="66">
        <v>137</v>
      </c>
      <c r="AM95" s="66">
        <v>132</v>
      </c>
      <c r="AN95" s="66">
        <v>93</v>
      </c>
      <c r="AO95" s="66">
        <v>95</v>
      </c>
      <c r="AP95" s="66">
        <v>96</v>
      </c>
      <c r="AQ95" s="66">
        <v>92</v>
      </c>
      <c r="AR95" s="66">
        <v>91</v>
      </c>
      <c r="AS95" s="66">
        <v>81</v>
      </c>
      <c r="AT95" s="66">
        <v>79</v>
      </c>
      <c r="AU95" s="66">
        <v>82</v>
      </c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</row>
    <row r="96" spans="1:68" s="10" customFormat="1" x14ac:dyDescent="0.25">
      <c r="A96" s="41"/>
      <c r="B96" s="65">
        <v>6</v>
      </c>
      <c r="C96" s="46" t="s">
        <v>47</v>
      </c>
      <c r="D96" s="66">
        <v>14</v>
      </c>
      <c r="E96" s="66">
        <v>13</v>
      </c>
      <c r="F96" s="66">
        <v>9</v>
      </c>
      <c r="G96" s="66">
        <v>7</v>
      </c>
      <c r="H96" s="66">
        <v>7</v>
      </c>
      <c r="I96" s="66">
        <v>1</v>
      </c>
      <c r="J96" s="66">
        <v>3</v>
      </c>
      <c r="K96" s="66">
        <v>5</v>
      </c>
      <c r="L96" s="66">
        <v>4</v>
      </c>
      <c r="M96" s="66">
        <v>5</v>
      </c>
      <c r="N96" s="66">
        <v>5</v>
      </c>
      <c r="O96" s="66">
        <v>6</v>
      </c>
      <c r="P96" s="66">
        <v>6</v>
      </c>
      <c r="Q96" s="66">
        <v>6</v>
      </c>
      <c r="R96" s="66">
        <v>5</v>
      </c>
      <c r="S96" s="66">
        <v>5</v>
      </c>
      <c r="T96" s="66">
        <v>5</v>
      </c>
      <c r="U96" s="66">
        <v>5</v>
      </c>
      <c r="V96" s="66">
        <v>5</v>
      </c>
      <c r="W96" s="66">
        <v>5</v>
      </c>
      <c r="X96" s="66">
        <v>5</v>
      </c>
      <c r="Y96" s="66">
        <v>5</v>
      </c>
      <c r="Z96" s="66">
        <v>6</v>
      </c>
      <c r="AA96" s="66">
        <v>6</v>
      </c>
      <c r="AB96" s="66">
        <v>6</v>
      </c>
      <c r="AC96" s="66">
        <v>6</v>
      </c>
      <c r="AD96" s="66">
        <v>5</v>
      </c>
      <c r="AE96" s="66">
        <v>5</v>
      </c>
      <c r="AF96" s="66">
        <v>5</v>
      </c>
      <c r="AG96" s="66">
        <v>6</v>
      </c>
      <c r="AH96" s="66">
        <v>12</v>
      </c>
      <c r="AI96" s="66">
        <v>12</v>
      </c>
      <c r="AJ96" s="66">
        <v>12</v>
      </c>
      <c r="AK96" s="66">
        <v>13</v>
      </c>
      <c r="AL96" s="66">
        <v>13</v>
      </c>
      <c r="AM96" s="66">
        <v>17</v>
      </c>
      <c r="AN96" s="66">
        <v>17</v>
      </c>
      <c r="AO96" s="66">
        <v>17</v>
      </c>
      <c r="AP96" s="66">
        <v>16</v>
      </c>
      <c r="AQ96" s="66">
        <v>8</v>
      </c>
      <c r="AR96" s="66">
        <v>8</v>
      </c>
      <c r="AS96" s="66">
        <v>8</v>
      </c>
      <c r="AT96" s="66">
        <v>7</v>
      </c>
      <c r="AU96" s="66">
        <v>7</v>
      </c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</row>
    <row r="97" spans="1:68" s="60" customFormat="1" ht="26.4" x14ac:dyDescent="0.25">
      <c r="A97" s="54"/>
      <c r="B97" s="65">
        <v>7</v>
      </c>
      <c r="C97" s="46" t="s">
        <v>48</v>
      </c>
      <c r="D97" s="69">
        <v>42678</v>
      </c>
      <c r="E97" s="69">
        <v>42678</v>
      </c>
      <c r="F97" s="69">
        <v>42738</v>
      </c>
      <c r="G97" s="69">
        <v>42811</v>
      </c>
      <c r="H97" s="69">
        <v>42822</v>
      </c>
      <c r="I97" s="69">
        <v>42828</v>
      </c>
      <c r="J97" s="69">
        <v>42857</v>
      </c>
      <c r="K97" s="69">
        <v>42894</v>
      </c>
      <c r="L97" s="69">
        <v>42923</v>
      </c>
      <c r="M97" s="69">
        <v>42923</v>
      </c>
      <c r="N97" s="69">
        <v>42928</v>
      </c>
      <c r="O97" s="69">
        <v>42928</v>
      </c>
      <c r="P97" s="69">
        <v>43081</v>
      </c>
      <c r="Q97" s="69">
        <v>43081</v>
      </c>
      <c r="R97" s="69">
        <v>43151</v>
      </c>
      <c r="S97" s="69">
        <v>42816</v>
      </c>
      <c r="T97" s="69">
        <v>43213</v>
      </c>
      <c r="U97" s="69">
        <v>43248</v>
      </c>
      <c r="V97" s="69">
        <v>43213</v>
      </c>
      <c r="W97" s="69">
        <v>43231</v>
      </c>
      <c r="X97" s="69">
        <v>43353</v>
      </c>
      <c r="Y97" s="69">
        <v>43384</v>
      </c>
      <c r="Z97" s="69">
        <v>43384</v>
      </c>
      <c r="AA97" s="69">
        <v>43397</v>
      </c>
      <c r="AB97" s="69">
        <v>43397</v>
      </c>
      <c r="AC97" s="69">
        <v>43417</v>
      </c>
      <c r="AD97" s="69">
        <v>43501</v>
      </c>
      <c r="AE97" s="69">
        <v>43529</v>
      </c>
      <c r="AF97" s="69">
        <v>43552</v>
      </c>
      <c r="AG97" s="69">
        <v>43599</v>
      </c>
      <c r="AH97" s="69">
        <v>43578</v>
      </c>
      <c r="AI97" s="69">
        <v>43690</v>
      </c>
      <c r="AJ97" s="69">
        <v>43712</v>
      </c>
      <c r="AK97" s="69">
        <v>43742</v>
      </c>
      <c r="AL97" s="47">
        <v>43776</v>
      </c>
      <c r="AM97" s="69">
        <v>43805</v>
      </c>
      <c r="AN97" s="69">
        <v>43846</v>
      </c>
      <c r="AO97" s="69">
        <v>43867</v>
      </c>
      <c r="AP97" s="69">
        <v>43867</v>
      </c>
      <c r="AQ97" s="69">
        <v>43867</v>
      </c>
      <c r="AR97" s="69">
        <v>43966</v>
      </c>
      <c r="AS97" s="69">
        <v>43980</v>
      </c>
      <c r="AT97" s="69">
        <v>44020</v>
      </c>
      <c r="AU97" s="69">
        <v>44056</v>
      </c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</row>
    <row r="98" spans="1:68" s="10" customFormat="1" ht="26.4" x14ac:dyDescent="0.25">
      <c r="A98" s="54"/>
      <c r="B98" s="65">
        <v>8</v>
      </c>
      <c r="C98" s="46" t="s">
        <v>49</v>
      </c>
      <c r="D98" s="71">
        <v>0</v>
      </c>
      <c r="E98" s="71">
        <v>0</v>
      </c>
      <c r="F98" s="71">
        <v>0</v>
      </c>
      <c r="G98" s="70">
        <v>42857</v>
      </c>
      <c r="H98" s="70">
        <v>42871</v>
      </c>
      <c r="I98" s="69">
        <v>42902</v>
      </c>
      <c r="J98" s="69">
        <v>42935</v>
      </c>
      <c r="K98" s="69">
        <v>42964</v>
      </c>
      <c r="L98" s="69">
        <v>42964</v>
      </c>
      <c r="M98" s="69">
        <v>42964</v>
      </c>
      <c r="N98" s="69">
        <v>42998</v>
      </c>
      <c r="O98" s="69">
        <v>42998</v>
      </c>
      <c r="P98" s="69">
        <v>43115</v>
      </c>
      <c r="Q98" s="69">
        <v>43150</v>
      </c>
      <c r="R98" s="69">
        <v>43174</v>
      </c>
      <c r="S98" s="69">
        <v>43209</v>
      </c>
      <c r="T98" s="69">
        <v>43236</v>
      </c>
      <c r="U98" s="69">
        <v>43269</v>
      </c>
      <c r="V98" s="69">
        <v>43248</v>
      </c>
      <c r="W98" s="70">
        <v>43248</v>
      </c>
      <c r="X98" s="69">
        <v>43360</v>
      </c>
      <c r="Y98" s="69">
        <v>43392</v>
      </c>
      <c r="Z98" s="69">
        <v>43423</v>
      </c>
      <c r="AA98" s="69">
        <v>43453</v>
      </c>
      <c r="AB98" s="69">
        <v>43483</v>
      </c>
      <c r="AC98" s="69">
        <v>43509</v>
      </c>
      <c r="AD98" s="69">
        <v>43509</v>
      </c>
      <c r="AE98" s="69">
        <v>43580</v>
      </c>
      <c r="AF98" s="69">
        <v>43605</v>
      </c>
      <c r="AG98" s="69">
        <v>43608</v>
      </c>
      <c r="AH98" s="69">
        <v>43662</v>
      </c>
      <c r="AI98" s="69">
        <v>43662</v>
      </c>
      <c r="AJ98" s="69">
        <v>43662</v>
      </c>
      <c r="AK98" s="69">
        <v>43731</v>
      </c>
      <c r="AL98" s="47">
        <v>43773</v>
      </c>
      <c r="AM98" s="69">
        <v>43808</v>
      </c>
      <c r="AN98" s="69">
        <v>43839</v>
      </c>
      <c r="AO98" s="69">
        <v>43866</v>
      </c>
      <c r="AP98" s="69">
        <v>43880</v>
      </c>
      <c r="AQ98" s="69">
        <v>43938</v>
      </c>
      <c r="AR98" s="69">
        <v>43963</v>
      </c>
      <c r="AS98" s="69">
        <v>43997</v>
      </c>
      <c r="AT98" s="69">
        <v>44028</v>
      </c>
      <c r="AU98" s="69">
        <v>44042</v>
      </c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</row>
    <row r="99" spans="1:68" s="10" customFormat="1" x14ac:dyDescent="0.25">
      <c r="A99" s="54"/>
      <c r="B99" s="65">
        <v>9</v>
      </c>
      <c r="C99" s="46" t="s">
        <v>27</v>
      </c>
      <c r="D99" s="70">
        <v>42685</v>
      </c>
      <c r="E99" s="70">
        <v>42685</v>
      </c>
      <c r="F99" s="70">
        <v>42685</v>
      </c>
      <c r="G99" s="70">
        <v>42857</v>
      </c>
      <c r="H99" s="70">
        <v>42871</v>
      </c>
      <c r="I99" s="69">
        <v>42899</v>
      </c>
      <c r="J99" s="69">
        <v>42899</v>
      </c>
      <c r="K99" s="69"/>
      <c r="L99" s="69">
        <v>42956</v>
      </c>
      <c r="M99" s="69">
        <v>42956</v>
      </c>
      <c r="N99" s="69">
        <v>42956</v>
      </c>
      <c r="O99" s="69">
        <v>42956</v>
      </c>
      <c r="P99" s="69">
        <v>42956</v>
      </c>
      <c r="Q99" s="69">
        <v>43042</v>
      </c>
      <c r="R99" s="69">
        <v>43050</v>
      </c>
      <c r="S99" s="69">
        <v>43005</v>
      </c>
      <c r="T99" s="69">
        <v>43081</v>
      </c>
      <c r="U99" s="69">
        <v>43147</v>
      </c>
      <c r="V99" s="69">
        <v>43147</v>
      </c>
      <c r="W99" s="69">
        <v>43235</v>
      </c>
      <c r="X99" s="69">
        <v>43276</v>
      </c>
      <c r="Y99" s="69">
        <v>43348</v>
      </c>
      <c r="Z99" s="69">
        <v>43348</v>
      </c>
      <c r="AA99" s="69">
        <v>43348</v>
      </c>
      <c r="AB99" s="69">
        <v>43348</v>
      </c>
      <c r="AC99" s="69">
        <v>43375</v>
      </c>
      <c r="AD99" s="69">
        <v>43549</v>
      </c>
      <c r="AE99" s="69">
        <v>43580</v>
      </c>
      <c r="AF99" s="69">
        <v>43605</v>
      </c>
      <c r="AG99" s="69">
        <v>43623</v>
      </c>
      <c r="AH99" s="69">
        <v>43623</v>
      </c>
      <c r="AI99" s="69">
        <v>43623</v>
      </c>
      <c r="AJ99" s="69">
        <v>43724</v>
      </c>
      <c r="AK99" s="69">
        <v>43740</v>
      </c>
      <c r="AL99" s="47">
        <v>43776</v>
      </c>
      <c r="AM99" s="69">
        <v>43805</v>
      </c>
      <c r="AN99" s="69">
        <v>43847</v>
      </c>
      <c r="AO99" s="69">
        <v>43867</v>
      </c>
      <c r="AP99" s="69">
        <v>43867</v>
      </c>
      <c r="AQ99" s="69">
        <v>43893</v>
      </c>
      <c r="AR99" s="69">
        <v>43955</v>
      </c>
      <c r="AS99" s="69">
        <v>43975</v>
      </c>
      <c r="AT99" s="69">
        <v>44020</v>
      </c>
      <c r="AU99" s="69">
        <v>44062</v>
      </c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</row>
    <row r="100" spans="1:68" s="10" customFormat="1" x14ac:dyDescent="0.25">
      <c r="A100" s="54"/>
      <c r="B100" s="65">
        <v>10</v>
      </c>
      <c r="C100" s="72" t="s">
        <v>50</v>
      </c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>
        <v>6</v>
      </c>
      <c r="AL100" s="66">
        <v>3</v>
      </c>
      <c r="AM100" s="73">
        <v>3</v>
      </c>
      <c r="AN100" s="73">
        <v>0</v>
      </c>
      <c r="AO100" s="73">
        <v>2</v>
      </c>
      <c r="AP100" s="73">
        <v>10</v>
      </c>
      <c r="AQ100" s="73">
        <v>6</v>
      </c>
      <c r="AR100" s="73">
        <v>1</v>
      </c>
      <c r="AS100" s="73">
        <v>3</v>
      </c>
      <c r="AT100" s="73">
        <v>3</v>
      </c>
      <c r="AU100" s="73">
        <v>0</v>
      </c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</row>
    <row r="101" spans="1:68" s="10" customFormat="1" x14ac:dyDescent="0.25">
      <c r="A101" s="41"/>
      <c r="B101" s="65">
        <v>11</v>
      </c>
      <c r="C101" s="46" t="s">
        <v>28</v>
      </c>
      <c r="D101" s="66">
        <v>1</v>
      </c>
      <c r="E101" s="66">
        <v>2</v>
      </c>
      <c r="F101" s="66">
        <v>3</v>
      </c>
      <c r="G101" s="66">
        <v>1</v>
      </c>
      <c r="H101" s="66">
        <v>0</v>
      </c>
      <c r="I101" s="66">
        <v>2</v>
      </c>
      <c r="J101" s="66">
        <v>4</v>
      </c>
      <c r="K101" s="66">
        <v>1</v>
      </c>
      <c r="L101" s="66">
        <v>1</v>
      </c>
      <c r="M101" s="66">
        <v>6</v>
      </c>
      <c r="N101" s="66">
        <v>4</v>
      </c>
      <c r="O101" s="66">
        <v>6</v>
      </c>
      <c r="P101" s="66">
        <v>0</v>
      </c>
      <c r="Q101" s="66">
        <v>0</v>
      </c>
      <c r="R101" s="66">
        <v>0</v>
      </c>
      <c r="S101" s="66">
        <v>1</v>
      </c>
      <c r="T101" s="66">
        <v>3</v>
      </c>
      <c r="U101" s="66">
        <v>1</v>
      </c>
      <c r="V101" s="66">
        <v>0</v>
      </c>
      <c r="W101" s="66">
        <v>6</v>
      </c>
      <c r="X101" s="66">
        <v>2</v>
      </c>
      <c r="Y101" s="66">
        <v>0</v>
      </c>
      <c r="Z101" s="66">
        <v>0</v>
      </c>
      <c r="AA101" s="66">
        <v>0</v>
      </c>
      <c r="AB101" s="66">
        <v>0</v>
      </c>
      <c r="AC101" s="66">
        <v>0</v>
      </c>
      <c r="AD101" s="66">
        <v>0</v>
      </c>
      <c r="AE101" s="66">
        <v>3</v>
      </c>
      <c r="AF101" s="66">
        <v>0</v>
      </c>
      <c r="AG101" s="66">
        <v>1</v>
      </c>
      <c r="AH101" s="66">
        <v>2</v>
      </c>
      <c r="AI101" s="66">
        <v>0</v>
      </c>
      <c r="AJ101" s="66">
        <v>1</v>
      </c>
      <c r="AK101" s="66">
        <v>0</v>
      </c>
      <c r="AL101" s="66">
        <v>1</v>
      </c>
      <c r="AM101" s="66">
        <v>2</v>
      </c>
      <c r="AN101" s="66">
        <v>3</v>
      </c>
      <c r="AO101" s="66">
        <v>0</v>
      </c>
      <c r="AP101" s="66">
        <v>1</v>
      </c>
      <c r="AQ101" s="66">
        <v>1</v>
      </c>
      <c r="AR101" s="66">
        <v>5</v>
      </c>
      <c r="AS101" s="66">
        <v>3</v>
      </c>
      <c r="AT101" s="66">
        <v>3</v>
      </c>
      <c r="AU101" s="66">
        <v>2</v>
      </c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</row>
    <row r="102" spans="1:68" s="10" customFormat="1" x14ac:dyDescent="0.25">
      <c r="A102" s="41"/>
      <c r="B102" s="65">
        <v>12</v>
      </c>
      <c r="C102" s="46" t="s">
        <v>29</v>
      </c>
      <c r="D102" s="66">
        <v>1</v>
      </c>
      <c r="E102" s="66">
        <v>0</v>
      </c>
      <c r="F102" s="66">
        <v>2</v>
      </c>
      <c r="G102" s="66">
        <v>1</v>
      </c>
      <c r="H102" s="66">
        <v>0</v>
      </c>
      <c r="I102" s="66">
        <v>2</v>
      </c>
      <c r="J102" s="66">
        <v>4</v>
      </c>
      <c r="K102" s="66">
        <v>0</v>
      </c>
      <c r="L102" s="66">
        <v>1</v>
      </c>
      <c r="M102" s="66">
        <v>2</v>
      </c>
      <c r="N102" s="66">
        <v>4</v>
      </c>
      <c r="O102" s="66">
        <v>5</v>
      </c>
      <c r="P102" s="66">
        <v>0</v>
      </c>
      <c r="Q102" s="66">
        <v>0</v>
      </c>
      <c r="R102" s="66">
        <v>0</v>
      </c>
      <c r="S102" s="66">
        <v>1</v>
      </c>
      <c r="T102" s="66">
        <v>3</v>
      </c>
      <c r="U102" s="66">
        <v>1</v>
      </c>
      <c r="V102" s="66">
        <v>0</v>
      </c>
      <c r="W102" s="66">
        <v>2</v>
      </c>
      <c r="X102" s="66">
        <v>0</v>
      </c>
      <c r="Y102" s="66">
        <v>0</v>
      </c>
      <c r="Z102" s="66">
        <v>0</v>
      </c>
      <c r="AA102" s="66">
        <v>0</v>
      </c>
      <c r="AB102" s="66">
        <v>0</v>
      </c>
      <c r="AC102" s="66">
        <v>0</v>
      </c>
      <c r="AD102" s="66">
        <v>0</v>
      </c>
      <c r="AE102" s="66">
        <v>1</v>
      </c>
      <c r="AF102" s="66">
        <v>0</v>
      </c>
      <c r="AG102" s="66">
        <v>0</v>
      </c>
      <c r="AH102" s="66">
        <v>2</v>
      </c>
      <c r="AI102" s="66">
        <v>0</v>
      </c>
      <c r="AJ102" s="66">
        <v>0</v>
      </c>
      <c r="AK102" s="66">
        <v>0</v>
      </c>
      <c r="AL102" s="66">
        <v>1</v>
      </c>
      <c r="AM102" s="66">
        <v>2</v>
      </c>
      <c r="AN102" s="66">
        <v>2</v>
      </c>
      <c r="AO102" s="66">
        <v>0</v>
      </c>
      <c r="AP102" s="66">
        <v>0</v>
      </c>
      <c r="AQ102" s="66">
        <v>1</v>
      </c>
      <c r="AR102" s="66">
        <v>0</v>
      </c>
      <c r="AS102" s="66">
        <v>0</v>
      </c>
      <c r="AT102" s="66">
        <v>2</v>
      </c>
      <c r="AU102" s="66">
        <v>0</v>
      </c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</row>
    <row r="103" spans="1:68" s="10" customFormat="1" x14ac:dyDescent="0.25">
      <c r="A103" s="41"/>
      <c r="B103" s="65">
        <v>13</v>
      </c>
      <c r="C103" s="46" t="s">
        <v>51</v>
      </c>
      <c r="D103" s="66">
        <v>0</v>
      </c>
      <c r="E103" s="66">
        <v>2</v>
      </c>
      <c r="F103" s="66">
        <v>0</v>
      </c>
      <c r="G103" s="66">
        <v>0</v>
      </c>
      <c r="H103" s="66">
        <v>5</v>
      </c>
      <c r="I103" s="66">
        <v>0</v>
      </c>
      <c r="J103" s="66">
        <v>2</v>
      </c>
      <c r="K103" s="66">
        <v>5</v>
      </c>
      <c r="L103" s="66">
        <v>6</v>
      </c>
      <c r="M103" s="66">
        <v>3</v>
      </c>
      <c r="N103" s="66">
        <v>0</v>
      </c>
      <c r="O103" s="66">
        <v>0</v>
      </c>
      <c r="P103" s="66">
        <v>0</v>
      </c>
      <c r="Q103" s="66">
        <v>1</v>
      </c>
      <c r="R103" s="66">
        <v>3</v>
      </c>
      <c r="S103" s="66">
        <v>2</v>
      </c>
      <c r="T103" s="67">
        <v>1</v>
      </c>
      <c r="U103" s="67">
        <v>5</v>
      </c>
      <c r="V103" s="67">
        <v>7</v>
      </c>
      <c r="W103" s="74">
        <v>4</v>
      </c>
      <c r="X103" s="67">
        <v>1</v>
      </c>
      <c r="Y103" s="67">
        <v>2</v>
      </c>
      <c r="Z103" s="67">
        <v>2</v>
      </c>
      <c r="AA103" s="67">
        <v>0</v>
      </c>
      <c r="AB103" s="67">
        <v>0</v>
      </c>
      <c r="AC103" s="67">
        <v>4</v>
      </c>
      <c r="AD103" s="67">
        <v>0</v>
      </c>
      <c r="AE103" s="67">
        <v>0</v>
      </c>
      <c r="AF103" s="67">
        <v>3</v>
      </c>
      <c r="AG103" s="67">
        <v>0</v>
      </c>
      <c r="AH103" s="67">
        <v>1</v>
      </c>
      <c r="AI103" s="67">
        <v>1</v>
      </c>
      <c r="AJ103" s="67">
        <v>1</v>
      </c>
      <c r="AK103" s="67">
        <v>6</v>
      </c>
      <c r="AL103" s="68">
        <v>3</v>
      </c>
      <c r="AM103" s="67">
        <v>0</v>
      </c>
      <c r="AN103" s="67">
        <v>4</v>
      </c>
      <c r="AO103" s="67">
        <v>6</v>
      </c>
      <c r="AP103" s="67">
        <v>9</v>
      </c>
      <c r="AQ103" s="67">
        <v>6</v>
      </c>
      <c r="AR103" s="67">
        <v>8</v>
      </c>
      <c r="AS103" s="67">
        <v>5</v>
      </c>
      <c r="AT103" s="67">
        <v>5</v>
      </c>
      <c r="AU103" s="67">
        <v>3</v>
      </c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</row>
    <row r="104" spans="1:68" s="10" customFormat="1" x14ac:dyDescent="0.25">
      <c r="A104" s="41"/>
      <c r="B104" s="65">
        <v>14</v>
      </c>
      <c r="C104" s="46" t="s">
        <v>52</v>
      </c>
      <c r="D104" s="66">
        <v>1</v>
      </c>
      <c r="E104" s="66">
        <v>0</v>
      </c>
      <c r="F104" s="66">
        <v>0</v>
      </c>
      <c r="G104" s="66">
        <v>0</v>
      </c>
      <c r="H104" s="66">
        <v>0</v>
      </c>
      <c r="I104" s="66">
        <v>0</v>
      </c>
      <c r="J104" s="66">
        <v>0</v>
      </c>
      <c r="K104" s="66">
        <v>0</v>
      </c>
      <c r="L104" s="66">
        <v>1</v>
      </c>
      <c r="M104" s="66">
        <v>3</v>
      </c>
      <c r="N104" s="66">
        <v>2</v>
      </c>
      <c r="O104" s="66">
        <v>3</v>
      </c>
      <c r="P104" s="66">
        <v>0</v>
      </c>
      <c r="Q104" s="66">
        <v>0</v>
      </c>
      <c r="R104" s="66">
        <v>0</v>
      </c>
      <c r="S104" s="66">
        <v>0</v>
      </c>
      <c r="T104" s="67">
        <v>0</v>
      </c>
      <c r="U104" s="67">
        <v>0</v>
      </c>
      <c r="V104" s="67">
        <v>1</v>
      </c>
      <c r="W104" s="74">
        <v>0</v>
      </c>
      <c r="X104" s="67">
        <v>4</v>
      </c>
      <c r="Y104" s="67">
        <v>0</v>
      </c>
      <c r="Z104" s="67">
        <v>0</v>
      </c>
      <c r="AA104" s="67">
        <v>1</v>
      </c>
      <c r="AB104" s="67">
        <v>0</v>
      </c>
      <c r="AC104" s="67">
        <v>4</v>
      </c>
      <c r="AD104" s="67">
        <v>6</v>
      </c>
      <c r="AE104" s="67">
        <v>0</v>
      </c>
      <c r="AF104" s="67">
        <v>0</v>
      </c>
      <c r="AG104" s="67">
        <v>7</v>
      </c>
      <c r="AH104" s="67">
        <v>10</v>
      </c>
      <c r="AI104" s="67">
        <v>15</v>
      </c>
      <c r="AJ104" s="67">
        <v>10</v>
      </c>
      <c r="AK104" s="67">
        <v>10</v>
      </c>
      <c r="AL104" s="68">
        <v>3</v>
      </c>
      <c r="AM104" s="67">
        <v>16</v>
      </c>
      <c r="AN104" s="67">
        <v>1</v>
      </c>
      <c r="AO104" s="67">
        <v>3</v>
      </c>
      <c r="AP104" s="67">
        <v>3</v>
      </c>
      <c r="AQ104" s="67">
        <v>0</v>
      </c>
      <c r="AR104" s="67">
        <v>3</v>
      </c>
      <c r="AS104" s="67">
        <v>1</v>
      </c>
      <c r="AT104" s="67">
        <v>0</v>
      </c>
      <c r="AU104" s="67">
        <v>1</v>
      </c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  <c r="BM104" s="67"/>
      <c r="BN104" s="67"/>
      <c r="BO104" s="67"/>
      <c r="BP104" s="67"/>
    </row>
    <row r="105" spans="1:68" ht="26.4" x14ac:dyDescent="0.25">
      <c r="B105" s="80">
        <v>15</v>
      </c>
      <c r="C105" s="62" t="s">
        <v>30</v>
      </c>
      <c r="D105" s="76">
        <f t="shared" ref="D105:M105" si="31">SUM(D106:D108)</f>
        <v>0</v>
      </c>
      <c r="E105" s="76">
        <f t="shared" si="31"/>
        <v>2</v>
      </c>
      <c r="F105" s="76">
        <f t="shared" si="31"/>
        <v>5</v>
      </c>
      <c r="G105" s="76">
        <f t="shared" si="31"/>
        <v>9</v>
      </c>
      <c r="H105" s="76">
        <f t="shared" si="31"/>
        <v>4</v>
      </c>
      <c r="I105" s="76">
        <f t="shared" si="31"/>
        <v>0</v>
      </c>
      <c r="J105" s="76">
        <f t="shared" si="31"/>
        <v>7</v>
      </c>
      <c r="K105" s="76">
        <f t="shared" si="31"/>
        <v>35</v>
      </c>
      <c r="L105" s="76">
        <f t="shared" si="31"/>
        <v>20</v>
      </c>
      <c r="M105" s="76">
        <f t="shared" si="31"/>
        <v>13</v>
      </c>
      <c r="N105" s="76">
        <v>27</v>
      </c>
      <c r="O105" s="76">
        <f t="shared" ref="O105:AT105" si="32">SUM(O106:O108)</f>
        <v>11</v>
      </c>
      <c r="P105" s="76">
        <f t="shared" si="32"/>
        <v>11</v>
      </c>
      <c r="Q105" s="76">
        <f t="shared" si="32"/>
        <v>1</v>
      </c>
      <c r="R105" s="76">
        <f t="shared" si="32"/>
        <v>24</v>
      </c>
      <c r="S105" s="76">
        <f t="shared" si="32"/>
        <v>5</v>
      </c>
      <c r="T105" s="76">
        <f t="shared" si="32"/>
        <v>6</v>
      </c>
      <c r="U105" s="76">
        <f t="shared" si="32"/>
        <v>7</v>
      </c>
      <c r="V105" s="76">
        <f t="shared" si="32"/>
        <v>13</v>
      </c>
      <c r="W105" s="76">
        <f t="shared" si="32"/>
        <v>5</v>
      </c>
      <c r="X105" s="76">
        <f t="shared" si="32"/>
        <v>8</v>
      </c>
      <c r="Y105" s="76">
        <f t="shared" si="32"/>
        <v>6</v>
      </c>
      <c r="Z105" s="76">
        <f t="shared" si="32"/>
        <v>21</v>
      </c>
      <c r="AA105" s="76">
        <f t="shared" si="32"/>
        <v>2</v>
      </c>
      <c r="AB105" s="76">
        <f t="shared" si="32"/>
        <v>2</v>
      </c>
      <c r="AC105" s="76">
        <f t="shared" si="32"/>
        <v>12</v>
      </c>
      <c r="AD105" s="76">
        <f t="shared" si="32"/>
        <v>32</v>
      </c>
      <c r="AE105" s="76">
        <f t="shared" si="32"/>
        <v>26</v>
      </c>
      <c r="AF105" s="76">
        <f t="shared" si="32"/>
        <v>16</v>
      </c>
      <c r="AG105" s="76">
        <f t="shared" si="32"/>
        <v>35</v>
      </c>
      <c r="AH105" s="76">
        <f t="shared" si="32"/>
        <v>16</v>
      </c>
      <c r="AI105" s="76">
        <f t="shared" si="32"/>
        <v>48</v>
      </c>
      <c r="AJ105" s="76">
        <f t="shared" si="32"/>
        <v>9</v>
      </c>
      <c r="AK105" s="76">
        <f t="shared" si="32"/>
        <v>49</v>
      </c>
      <c r="AL105" s="77">
        <f t="shared" si="32"/>
        <v>15</v>
      </c>
      <c r="AM105" s="76">
        <f t="shared" si="32"/>
        <v>22</v>
      </c>
      <c r="AN105" s="76">
        <f t="shared" si="32"/>
        <v>17</v>
      </c>
      <c r="AO105" s="76">
        <f t="shared" si="32"/>
        <v>22</v>
      </c>
      <c r="AP105" s="76">
        <f t="shared" si="32"/>
        <v>27</v>
      </c>
      <c r="AQ105" s="76">
        <f t="shared" si="32"/>
        <v>32</v>
      </c>
      <c r="AR105" s="76">
        <f t="shared" si="32"/>
        <v>17</v>
      </c>
      <c r="AS105" s="76">
        <f t="shared" si="32"/>
        <v>14</v>
      </c>
      <c r="AT105" s="76">
        <f t="shared" si="32"/>
        <v>13</v>
      </c>
      <c r="AU105" s="76">
        <f t="shared" ref="AU105:BP105" si="33">SUM(AU106:AU108)</f>
        <v>16</v>
      </c>
      <c r="AV105" s="76">
        <f t="shared" si="33"/>
        <v>0</v>
      </c>
      <c r="AW105" s="76">
        <f t="shared" si="33"/>
        <v>0</v>
      </c>
      <c r="AX105" s="76">
        <f t="shared" si="33"/>
        <v>0</v>
      </c>
      <c r="AY105" s="76">
        <f t="shared" si="33"/>
        <v>0</v>
      </c>
      <c r="AZ105" s="76">
        <f t="shared" si="33"/>
        <v>0</v>
      </c>
      <c r="BA105" s="76">
        <f t="shared" si="33"/>
        <v>0</v>
      </c>
      <c r="BB105" s="76">
        <f t="shared" si="33"/>
        <v>0</v>
      </c>
      <c r="BC105" s="76">
        <f t="shared" si="33"/>
        <v>0</v>
      </c>
      <c r="BD105" s="76">
        <f t="shared" si="33"/>
        <v>0</v>
      </c>
      <c r="BE105" s="76">
        <f t="shared" si="33"/>
        <v>0</v>
      </c>
      <c r="BF105" s="76">
        <f t="shared" si="33"/>
        <v>0</v>
      </c>
      <c r="BG105" s="76">
        <f t="shared" si="33"/>
        <v>0</v>
      </c>
      <c r="BH105" s="76">
        <f t="shared" si="33"/>
        <v>0</v>
      </c>
      <c r="BI105" s="76">
        <f t="shared" si="33"/>
        <v>0</v>
      </c>
      <c r="BJ105" s="76">
        <f t="shared" si="33"/>
        <v>0</v>
      </c>
      <c r="BK105" s="76">
        <f t="shared" si="33"/>
        <v>0</v>
      </c>
      <c r="BL105" s="76">
        <f t="shared" si="33"/>
        <v>0</v>
      </c>
      <c r="BM105" s="76">
        <f t="shared" si="33"/>
        <v>0</v>
      </c>
      <c r="BN105" s="76">
        <f t="shared" si="33"/>
        <v>0</v>
      </c>
      <c r="BO105" s="76">
        <f t="shared" si="33"/>
        <v>0</v>
      </c>
      <c r="BP105" s="76">
        <f t="shared" si="33"/>
        <v>0</v>
      </c>
    </row>
    <row r="106" spans="1:68" s="10" customFormat="1" x14ac:dyDescent="0.25">
      <c r="A106" s="41"/>
      <c r="B106" s="65"/>
      <c r="C106" s="46" t="s">
        <v>53</v>
      </c>
      <c r="D106" s="66">
        <v>0</v>
      </c>
      <c r="E106" s="66">
        <v>0</v>
      </c>
      <c r="F106" s="66">
        <v>0</v>
      </c>
      <c r="G106" s="66">
        <v>0</v>
      </c>
      <c r="H106" s="66">
        <v>1</v>
      </c>
      <c r="I106" s="66">
        <v>0</v>
      </c>
      <c r="J106" s="66">
        <v>5</v>
      </c>
      <c r="K106" s="66">
        <v>11</v>
      </c>
      <c r="L106" s="66">
        <v>11</v>
      </c>
      <c r="M106" s="66">
        <v>11</v>
      </c>
      <c r="N106" s="66">
        <v>11</v>
      </c>
      <c r="O106" s="66">
        <v>8</v>
      </c>
      <c r="P106" s="66">
        <v>6</v>
      </c>
      <c r="Q106" s="66">
        <v>1</v>
      </c>
      <c r="R106" s="66">
        <v>5</v>
      </c>
      <c r="S106" s="66">
        <v>4</v>
      </c>
      <c r="T106" s="66">
        <v>4</v>
      </c>
      <c r="U106" s="66">
        <v>1</v>
      </c>
      <c r="V106" s="66">
        <v>11</v>
      </c>
      <c r="W106" s="66">
        <v>4</v>
      </c>
      <c r="X106" s="66">
        <v>5</v>
      </c>
      <c r="Y106" s="66">
        <v>4</v>
      </c>
      <c r="Z106" s="66">
        <v>7</v>
      </c>
      <c r="AA106" s="66">
        <v>0</v>
      </c>
      <c r="AB106" s="66">
        <v>1</v>
      </c>
      <c r="AC106" s="66">
        <v>6</v>
      </c>
      <c r="AD106" s="66">
        <v>10</v>
      </c>
      <c r="AE106" s="66">
        <v>10</v>
      </c>
      <c r="AF106" s="66">
        <v>5</v>
      </c>
      <c r="AG106" s="66">
        <v>17</v>
      </c>
      <c r="AH106" s="66">
        <v>10</v>
      </c>
      <c r="AI106" s="66">
        <v>5</v>
      </c>
      <c r="AJ106" s="66">
        <v>4</v>
      </c>
      <c r="AK106" s="66">
        <v>17</v>
      </c>
      <c r="AL106" s="66">
        <v>3</v>
      </c>
      <c r="AM106" s="66">
        <v>7</v>
      </c>
      <c r="AN106" s="66">
        <v>3</v>
      </c>
      <c r="AO106" s="66">
        <v>7</v>
      </c>
      <c r="AP106" s="66">
        <v>7</v>
      </c>
      <c r="AQ106" s="66">
        <v>17</v>
      </c>
      <c r="AR106" s="66">
        <v>3</v>
      </c>
      <c r="AS106" s="66">
        <v>1</v>
      </c>
      <c r="AT106" s="66">
        <v>5</v>
      </c>
      <c r="AU106" s="66">
        <v>6</v>
      </c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</row>
    <row r="107" spans="1:68" s="10" customFormat="1" x14ac:dyDescent="0.25">
      <c r="A107" s="41"/>
      <c r="B107" s="65"/>
      <c r="C107" s="46" t="s">
        <v>54</v>
      </c>
      <c r="D107" s="66">
        <v>0</v>
      </c>
      <c r="E107" s="66">
        <v>2</v>
      </c>
      <c r="F107" s="66">
        <v>5</v>
      </c>
      <c r="G107" s="66">
        <v>7</v>
      </c>
      <c r="H107" s="66">
        <v>3</v>
      </c>
      <c r="I107" s="66">
        <v>0</v>
      </c>
      <c r="J107" s="66">
        <v>1</v>
      </c>
      <c r="K107" s="66">
        <v>9</v>
      </c>
      <c r="L107" s="66">
        <v>4</v>
      </c>
      <c r="M107" s="66">
        <v>2</v>
      </c>
      <c r="N107" s="66">
        <v>13</v>
      </c>
      <c r="O107" s="66">
        <v>3</v>
      </c>
      <c r="P107" s="66">
        <v>5</v>
      </c>
      <c r="Q107" s="66">
        <v>0</v>
      </c>
      <c r="R107" s="66">
        <v>1</v>
      </c>
      <c r="S107" s="66">
        <v>1</v>
      </c>
      <c r="T107" s="66">
        <v>2</v>
      </c>
      <c r="U107" s="66">
        <v>3</v>
      </c>
      <c r="V107" s="66">
        <v>0</v>
      </c>
      <c r="W107" s="66">
        <v>0</v>
      </c>
      <c r="X107" s="66">
        <v>3</v>
      </c>
      <c r="Y107" s="66">
        <v>0</v>
      </c>
      <c r="Z107" s="66">
        <v>10</v>
      </c>
      <c r="AA107" s="66">
        <v>2</v>
      </c>
      <c r="AB107" s="66">
        <v>1</v>
      </c>
      <c r="AC107" s="66">
        <v>5</v>
      </c>
      <c r="AD107" s="66">
        <v>15</v>
      </c>
      <c r="AE107" s="66">
        <v>14</v>
      </c>
      <c r="AF107" s="66">
        <v>5</v>
      </c>
      <c r="AG107" s="66">
        <v>16</v>
      </c>
      <c r="AH107" s="66">
        <v>5</v>
      </c>
      <c r="AI107" s="66">
        <v>27</v>
      </c>
      <c r="AJ107" s="66">
        <v>4</v>
      </c>
      <c r="AK107" s="66">
        <v>13</v>
      </c>
      <c r="AL107" s="66">
        <v>11</v>
      </c>
      <c r="AM107" s="66">
        <v>10</v>
      </c>
      <c r="AN107" s="66">
        <v>13</v>
      </c>
      <c r="AO107" s="66">
        <v>15</v>
      </c>
      <c r="AP107" s="66">
        <v>15</v>
      </c>
      <c r="AQ107" s="66">
        <v>14</v>
      </c>
      <c r="AR107" s="66">
        <v>11</v>
      </c>
      <c r="AS107" s="66">
        <v>11</v>
      </c>
      <c r="AT107" s="66">
        <v>4</v>
      </c>
      <c r="AU107" s="66">
        <v>7</v>
      </c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</row>
    <row r="108" spans="1:68" s="10" customFormat="1" x14ac:dyDescent="0.25">
      <c r="A108" s="41"/>
      <c r="B108" s="65"/>
      <c r="C108" s="46" t="s">
        <v>55</v>
      </c>
      <c r="D108" s="66">
        <v>0</v>
      </c>
      <c r="E108" s="66">
        <v>0</v>
      </c>
      <c r="F108" s="66">
        <v>0</v>
      </c>
      <c r="G108" s="66">
        <v>2</v>
      </c>
      <c r="H108" s="66">
        <v>0</v>
      </c>
      <c r="I108" s="66">
        <v>0</v>
      </c>
      <c r="J108" s="66">
        <v>1</v>
      </c>
      <c r="K108" s="66">
        <v>15</v>
      </c>
      <c r="L108" s="66">
        <v>5</v>
      </c>
      <c r="M108" s="66">
        <v>0</v>
      </c>
      <c r="N108" s="66">
        <v>3</v>
      </c>
      <c r="O108" s="66">
        <v>0</v>
      </c>
      <c r="P108" s="66">
        <v>0</v>
      </c>
      <c r="Q108" s="66">
        <v>0</v>
      </c>
      <c r="R108" s="66">
        <v>18</v>
      </c>
      <c r="S108" s="66">
        <v>0</v>
      </c>
      <c r="T108" s="66">
        <v>0</v>
      </c>
      <c r="U108" s="66">
        <v>3</v>
      </c>
      <c r="V108" s="66">
        <v>2</v>
      </c>
      <c r="W108" s="66">
        <v>1</v>
      </c>
      <c r="X108" s="66">
        <v>0</v>
      </c>
      <c r="Y108" s="66">
        <v>2</v>
      </c>
      <c r="Z108" s="66">
        <v>4</v>
      </c>
      <c r="AA108" s="66">
        <v>0</v>
      </c>
      <c r="AB108" s="66">
        <v>0</v>
      </c>
      <c r="AC108" s="66">
        <v>1</v>
      </c>
      <c r="AD108" s="66">
        <v>7</v>
      </c>
      <c r="AE108" s="66">
        <v>2</v>
      </c>
      <c r="AF108" s="66">
        <v>6</v>
      </c>
      <c r="AG108" s="66">
        <v>2</v>
      </c>
      <c r="AH108" s="66">
        <v>1</v>
      </c>
      <c r="AI108" s="66">
        <v>16</v>
      </c>
      <c r="AJ108" s="66">
        <v>1</v>
      </c>
      <c r="AK108" s="66">
        <v>19</v>
      </c>
      <c r="AL108" s="66">
        <v>1</v>
      </c>
      <c r="AM108" s="66">
        <v>5</v>
      </c>
      <c r="AN108" s="66">
        <v>1</v>
      </c>
      <c r="AO108" s="66">
        <v>0</v>
      </c>
      <c r="AP108" s="66">
        <v>5</v>
      </c>
      <c r="AQ108" s="66">
        <v>1</v>
      </c>
      <c r="AR108" s="66">
        <v>3</v>
      </c>
      <c r="AS108" s="66">
        <v>2</v>
      </c>
      <c r="AT108" s="66">
        <v>4</v>
      </c>
      <c r="AU108" s="66">
        <v>3</v>
      </c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</row>
    <row r="109" spans="1:68" s="10" customFormat="1" ht="26.4" x14ac:dyDescent="0.25">
      <c r="A109" s="41"/>
      <c r="B109" s="65">
        <v>16</v>
      </c>
      <c r="C109" s="46" t="s">
        <v>56</v>
      </c>
      <c r="D109" s="66">
        <v>4</v>
      </c>
      <c r="E109" s="66">
        <v>1</v>
      </c>
      <c r="F109" s="66">
        <v>3</v>
      </c>
      <c r="G109" s="66">
        <v>13</v>
      </c>
      <c r="H109" s="66">
        <v>4</v>
      </c>
      <c r="I109" s="66">
        <v>4</v>
      </c>
      <c r="J109" s="66">
        <v>6</v>
      </c>
      <c r="K109" s="66">
        <v>2</v>
      </c>
      <c r="L109" s="66">
        <v>1</v>
      </c>
      <c r="M109" s="66">
        <v>3</v>
      </c>
      <c r="N109" s="66">
        <v>4</v>
      </c>
      <c r="O109" s="66">
        <v>5</v>
      </c>
      <c r="P109" s="66">
        <v>3</v>
      </c>
      <c r="Q109" s="66">
        <v>1</v>
      </c>
      <c r="R109" s="66">
        <v>0</v>
      </c>
      <c r="S109" s="66">
        <v>1</v>
      </c>
      <c r="T109" s="66">
        <v>10</v>
      </c>
      <c r="U109" s="66">
        <v>3</v>
      </c>
      <c r="V109" s="66">
        <v>3</v>
      </c>
      <c r="W109" s="66">
        <v>2</v>
      </c>
      <c r="X109" s="66">
        <v>10</v>
      </c>
      <c r="Y109" s="66">
        <v>1</v>
      </c>
      <c r="Z109" s="66">
        <v>10</v>
      </c>
      <c r="AA109" s="66">
        <v>1</v>
      </c>
      <c r="AB109" s="66">
        <v>0</v>
      </c>
      <c r="AC109" s="66">
        <v>3</v>
      </c>
      <c r="AD109" s="66">
        <v>4</v>
      </c>
      <c r="AE109" s="66">
        <v>15</v>
      </c>
      <c r="AF109" s="66">
        <v>4</v>
      </c>
      <c r="AG109" s="66">
        <v>11</v>
      </c>
      <c r="AH109" s="66">
        <v>11</v>
      </c>
      <c r="AI109" s="66">
        <v>20</v>
      </c>
      <c r="AJ109" s="66">
        <v>3</v>
      </c>
      <c r="AK109" s="66">
        <v>17</v>
      </c>
      <c r="AL109" s="66">
        <v>9</v>
      </c>
      <c r="AM109" s="66">
        <v>5</v>
      </c>
      <c r="AN109" s="66">
        <v>5</v>
      </c>
      <c r="AO109" s="66">
        <v>3</v>
      </c>
      <c r="AP109" s="66">
        <v>2</v>
      </c>
      <c r="AQ109" s="66">
        <v>5</v>
      </c>
      <c r="AR109" s="66">
        <v>5</v>
      </c>
      <c r="AS109" s="66">
        <v>4</v>
      </c>
      <c r="AT109" s="66">
        <v>9</v>
      </c>
      <c r="AU109" s="66">
        <v>5</v>
      </c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</row>
    <row r="110" spans="1:68" s="10" customFormat="1" ht="26.4" x14ac:dyDescent="0.25">
      <c r="A110" s="41"/>
      <c r="B110" s="65"/>
      <c r="C110" s="46" t="s">
        <v>57</v>
      </c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>
        <v>0</v>
      </c>
      <c r="AU110" s="66">
        <v>0</v>
      </c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</row>
    <row r="111" spans="1:68" ht="14.25" customHeight="1" x14ac:dyDescent="0.25">
      <c r="B111" s="38" t="s">
        <v>63</v>
      </c>
      <c r="C111" s="6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40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</row>
    <row r="112" spans="1:68" s="10" customFormat="1" x14ac:dyDescent="0.25">
      <c r="A112" s="41"/>
      <c r="B112" s="65">
        <v>1</v>
      </c>
      <c r="C112" s="46" t="s">
        <v>42</v>
      </c>
      <c r="D112" s="66">
        <v>311</v>
      </c>
      <c r="E112" s="66">
        <v>228</v>
      </c>
      <c r="F112" s="66">
        <v>239</v>
      </c>
      <c r="G112" s="66">
        <v>233</v>
      </c>
      <c r="H112" s="66">
        <v>209</v>
      </c>
      <c r="I112" s="66">
        <v>220</v>
      </c>
      <c r="J112" s="66">
        <v>233</v>
      </c>
      <c r="K112" s="66">
        <v>248</v>
      </c>
      <c r="L112" s="66">
        <v>240</v>
      </c>
      <c r="M112" s="66">
        <v>228</v>
      </c>
      <c r="N112" s="66">
        <v>235</v>
      </c>
      <c r="O112" s="66">
        <v>253</v>
      </c>
      <c r="P112" s="66">
        <v>245</v>
      </c>
      <c r="Q112" s="66">
        <v>265</v>
      </c>
      <c r="R112" s="66">
        <v>291</v>
      </c>
      <c r="S112" s="66">
        <v>313</v>
      </c>
      <c r="T112" s="66">
        <v>263</v>
      </c>
      <c r="U112" s="66">
        <v>285</v>
      </c>
      <c r="V112" s="66">
        <v>340</v>
      </c>
      <c r="W112" s="66">
        <v>356</v>
      </c>
      <c r="X112" s="66">
        <v>358</v>
      </c>
      <c r="Y112" s="66">
        <v>296</v>
      </c>
      <c r="Z112" s="66">
        <v>290</v>
      </c>
      <c r="AA112" s="66">
        <v>301</v>
      </c>
      <c r="AB112" s="66">
        <v>291</v>
      </c>
      <c r="AC112" s="66">
        <v>309</v>
      </c>
      <c r="AD112" s="66">
        <v>299</v>
      </c>
      <c r="AE112" s="66">
        <v>310</v>
      </c>
      <c r="AF112" s="66">
        <v>339</v>
      </c>
      <c r="AG112" s="66">
        <v>304</v>
      </c>
      <c r="AH112" s="66">
        <v>302</v>
      </c>
      <c r="AI112" s="66">
        <v>303</v>
      </c>
      <c r="AJ112" s="66">
        <v>279</v>
      </c>
      <c r="AK112" s="66">
        <v>282</v>
      </c>
      <c r="AL112" s="66">
        <v>304</v>
      </c>
      <c r="AM112" s="66">
        <v>304</v>
      </c>
      <c r="AN112" s="66">
        <v>300</v>
      </c>
      <c r="AO112" s="66">
        <v>297</v>
      </c>
      <c r="AP112" s="66">
        <v>269</v>
      </c>
      <c r="AQ112" s="66">
        <v>279</v>
      </c>
      <c r="AR112" s="66">
        <v>304</v>
      </c>
      <c r="AS112" s="66">
        <v>304</v>
      </c>
      <c r="AT112" s="66">
        <v>269</v>
      </c>
      <c r="AU112" s="66">
        <v>297</v>
      </c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</row>
    <row r="113" spans="1:68" s="10" customFormat="1" x14ac:dyDescent="0.25">
      <c r="A113" s="41"/>
      <c r="B113" s="65">
        <v>2</v>
      </c>
      <c r="C113" s="46" t="s">
        <v>43</v>
      </c>
      <c r="D113" s="66">
        <v>29</v>
      </c>
      <c r="E113" s="66">
        <v>17</v>
      </c>
      <c r="F113" s="66">
        <v>19</v>
      </c>
      <c r="G113" s="66">
        <v>28</v>
      </c>
      <c r="H113" s="66">
        <v>26</v>
      </c>
      <c r="I113" s="66">
        <v>34</v>
      </c>
      <c r="J113" s="66">
        <v>29</v>
      </c>
      <c r="K113" s="66">
        <v>33</v>
      </c>
      <c r="L113" s="66">
        <v>24</v>
      </c>
      <c r="M113" s="66">
        <v>29</v>
      </c>
      <c r="N113" s="66">
        <v>25</v>
      </c>
      <c r="O113" s="66">
        <v>23</v>
      </c>
      <c r="P113" s="66">
        <v>31</v>
      </c>
      <c r="Q113" s="66">
        <v>40</v>
      </c>
      <c r="R113" s="66">
        <v>20</v>
      </c>
      <c r="S113" s="66">
        <v>21</v>
      </c>
      <c r="T113" s="66">
        <v>32</v>
      </c>
      <c r="U113" s="66">
        <v>73</v>
      </c>
      <c r="V113" s="66">
        <v>26</v>
      </c>
      <c r="W113" s="66">
        <v>25</v>
      </c>
      <c r="X113" s="66">
        <v>33</v>
      </c>
      <c r="Y113" s="66">
        <v>22</v>
      </c>
      <c r="Z113" s="66">
        <v>40</v>
      </c>
      <c r="AA113" s="66">
        <v>43</v>
      </c>
      <c r="AB113" s="66">
        <v>30</v>
      </c>
      <c r="AC113" s="66">
        <v>28</v>
      </c>
      <c r="AD113" s="66">
        <v>23</v>
      </c>
      <c r="AE113" s="66">
        <v>46</v>
      </c>
      <c r="AF113" s="66">
        <v>42</v>
      </c>
      <c r="AG113" s="66">
        <v>38</v>
      </c>
      <c r="AH113" s="66">
        <v>27</v>
      </c>
      <c r="AI113" s="66">
        <v>26</v>
      </c>
      <c r="AJ113" s="66">
        <v>41</v>
      </c>
      <c r="AK113" s="66">
        <v>54</v>
      </c>
      <c r="AL113" s="66">
        <v>25</v>
      </c>
      <c r="AM113" s="66">
        <v>35</v>
      </c>
      <c r="AN113" s="66">
        <v>30</v>
      </c>
      <c r="AO113" s="66">
        <v>32</v>
      </c>
      <c r="AP113" s="66">
        <v>29</v>
      </c>
      <c r="AQ113" s="66">
        <v>44</v>
      </c>
      <c r="AR113" s="66">
        <v>26</v>
      </c>
      <c r="AS113" s="66">
        <v>22</v>
      </c>
      <c r="AT113" s="66">
        <v>50</v>
      </c>
      <c r="AU113" s="66">
        <v>23</v>
      </c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</row>
    <row r="114" spans="1:68" s="10" customFormat="1" x14ac:dyDescent="0.25">
      <c r="A114" s="41"/>
      <c r="B114" s="65">
        <v>3</v>
      </c>
      <c r="C114" s="46" t="s">
        <v>44</v>
      </c>
      <c r="D114" s="66">
        <v>1</v>
      </c>
      <c r="E114" s="66">
        <v>0</v>
      </c>
      <c r="F114" s="66">
        <v>0</v>
      </c>
      <c r="G114" s="66">
        <v>0</v>
      </c>
      <c r="H114" s="66">
        <v>1</v>
      </c>
      <c r="I114" s="66">
        <v>0</v>
      </c>
      <c r="J114" s="66">
        <v>0</v>
      </c>
      <c r="K114" s="66">
        <v>0</v>
      </c>
      <c r="L114" s="66">
        <v>1</v>
      </c>
      <c r="M114" s="66">
        <v>0</v>
      </c>
      <c r="N114" s="66">
        <v>2</v>
      </c>
      <c r="O114" s="66">
        <v>0</v>
      </c>
      <c r="P114" s="66">
        <v>0</v>
      </c>
      <c r="Q114" s="66">
        <v>0</v>
      </c>
      <c r="R114" s="66">
        <v>1</v>
      </c>
      <c r="S114" s="66">
        <v>0</v>
      </c>
      <c r="T114" s="66">
        <v>4</v>
      </c>
      <c r="U114" s="66">
        <v>2</v>
      </c>
      <c r="V114" s="66">
        <v>1</v>
      </c>
      <c r="W114" s="66">
        <v>0</v>
      </c>
      <c r="X114" s="66">
        <v>0</v>
      </c>
      <c r="Y114" s="66">
        <v>0</v>
      </c>
      <c r="Z114" s="66">
        <v>0</v>
      </c>
      <c r="AA114" s="66">
        <v>4</v>
      </c>
      <c r="AB114" s="66">
        <v>1</v>
      </c>
      <c r="AC114" s="66">
        <v>1</v>
      </c>
      <c r="AD114" s="66">
        <v>0</v>
      </c>
      <c r="AE114" s="66">
        <v>0</v>
      </c>
      <c r="AF114" s="66">
        <v>1</v>
      </c>
      <c r="AG114" s="66">
        <v>0</v>
      </c>
      <c r="AH114" s="66">
        <v>0</v>
      </c>
      <c r="AI114" s="66">
        <v>4</v>
      </c>
      <c r="AJ114" s="66">
        <v>0</v>
      </c>
      <c r="AK114" s="66">
        <v>0</v>
      </c>
      <c r="AL114" s="66">
        <v>1</v>
      </c>
      <c r="AM114" s="66">
        <v>0</v>
      </c>
      <c r="AN114" s="66">
        <v>3</v>
      </c>
      <c r="AO114" s="66">
        <v>0</v>
      </c>
      <c r="AP114" s="66">
        <v>0</v>
      </c>
      <c r="AQ114" s="66">
        <v>0</v>
      </c>
      <c r="AR114" s="66">
        <v>0</v>
      </c>
      <c r="AS114" s="66">
        <v>1</v>
      </c>
      <c r="AT114" s="66">
        <v>0</v>
      </c>
      <c r="AU114" s="66">
        <v>0</v>
      </c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</row>
    <row r="115" spans="1:68" s="10" customFormat="1" x14ac:dyDescent="0.25">
      <c r="A115" s="41"/>
      <c r="B115" s="65">
        <v>4</v>
      </c>
      <c r="C115" s="46" t="s">
        <v>45</v>
      </c>
      <c r="D115" s="66">
        <v>112</v>
      </c>
      <c r="E115" s="66">
        <v>7</v>
      </c>
      <c r="F115" s="66">
        <v>25</v>
      </c>
      <c r="G115" s="66">
        <v>53</v>
      </c>
      <c r="H115" s="66">
        <v>16</v>
      </c>
      <c r="I115" s="66">
        <v>22</v>
      </c>
      <c r="J115" s="66">
        <v>16</v>
      </c>
      <c r="K115" s="66">
        <v>41</v>
      </c>
      <c r="L115" s="66">
        <v>37</v>
      </c>
      <c r="M115" s="66">
        <v>24</v>
      </c>
      <c r="N115" s="66">
        <v>13</v>
      </c>
      <c r="O115" s="66">
        <v>32</v>
      </c>
      <c r="P115" s="66">
        <v>4</v>
      </c>
      <c r="Q115" s="66">
        <v>14</v>
      </c>
      <c r="R115" s="66">
        <v>0</v>
      </c>
      <c r="S115" s="66">
        <v>71</v>
      </c>
      <c r="T115" s="66">
        <v>14</v>
      </c>
      <c r="U115" s="66">
        <v>21</v>
      </c>
      <c r="V115" s="66">
        <v>11</v>
      </c>
      <c r="W115" s="66">
        <v>24</v>
      </c>
      <c r="X115" s="66">
        <v>101</v>
      </c>
      <c r="Y115" s="66">
        <v>30</v>
      </c>
      <c r="Z115" s="66">
        <v>29</v>
      </c>
      <c r="AA115" s="66">
        <v>57</v>
      </c>
      <c r="AB115" s="66">
        <v>14</v>
      </c>
      <c r="AC115" s="66">
        <v>41</v>
      </c>
      <c r="AD115" s="66">
        <v>12</v>
      </c>
      <c r="AE115" s="66">
        <v>18</v>
      </c>
      <c r="AF115" s="66">
        <v>78</v>
      </c>
      <c r="AG115" s="66">
        <v>41</v>
      </c>
      <c r="AH115" s="66">
        <v>32</v>
      </c>
      <c r="AI115" s="66">
        <v>55</v>
      </c>
      <c r="AJ115" s="66">
        <v>38</v>
      </c>
      <c r="AK115" s="66">
        <v>42</v>
      </c>
      <c r="AL115" s="66">
        <v>27</v>
      </c>
      <c r="AM115" s="66">
        <v>41</v>
      </c>
      <c r="AN115" s="66">
        <v>42</v>
      </c>
      <c r="AO115" s="66">
        <v>61</v>
      </c>
      <c r="AP115" s="66">
        <v>19</v>
      </c>
      <c r="AQ115" s="66">
        <v>19</v>
      </c>
      <c r="AR115" s="66">
        <v>26</v>
      </c>
      <c r="AS115" s="66">
        <v>58</v>
      </c>
      <c r="AT115" s="66">
        <v>24</v>
      </c>
      <c r="AU115" s="66">
        <v>21</v>
      </c>
      <c r="AV115" s="66"/>
      <c r="AW115" s="66"/>
      <c r="AX115" s="66"/>
      <c r="AY115" s="66"/>
      <c r="AZ115" s="66"/>
      <c r="BA115" s="66"/>
      <c r="BB115" s="66"/>
      <c r="BC115" s="66"/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66"/>
    </row>
    <row r="116" spans="1:68" s="10" customFormat="1" x14ac:dyDescent="0.25">
      <c r="A116" s="41"/>
      <c r="B116" s="65">
        <v>5</v>
      </c>
      <c r="C116" s="46" t="s">
        <v>46</v>
      </c>
      <c r="D116" s="66">
        <v>228</v>
      </c>
      <c r="E116" s="66">
        <v>70</v>
      </c>
      <c r="F116" s="66">
        <v>88</v>
      </c>
      <c r="G116" s="66">
        <v>109</v>
      </c>
      <c r="H116" s="66">
        <v>220</v>
      </c>
      <c r="I116" s="66">
        <v>233</v>
      </c>
      <c r="J116" s="66">
        <v>248</v>
      </c>
      <c r="K116" s="66">
        <v>240</v>
      </c>
      <c r="L116" s="66">
        <v>228</v>
      </c>
      <c r="M116" s="66">
        <v>234</v>
      </c>
      <c r="N116" s="66">
        <v>253</v>
      </c>
      <c r="O116" s="66">
        <v>245</v>
      </c>
      <c r="P116" s="66">
        <v>273</v>
      </c>
      <c r="Q116" s="66">
        <v>291</v>
      </c>
      <c r="R116" s="66">
        <v>313</v>
      </c>
      <c r="S116" s="66">
        <v>257</v>
      </c>
      <c r="T116" s="66">
        <v>279</v>
      </c>
      <c r="U116" s="66">
        <v>335</v>
      </c>
      <c r="V116" s="66">
        <v>351</v>
      </c>
      <c r="W116" s="66">
        <v>353</v>
      </c>
      <c r="X116" s="66">
        <v>296</v>
      </c>
      <c r="Y116" s="66">
        <v>290</v>
      </c>
      <c r="Z116" s="66">
        <v>301</v>
      </c>
      <c r="AA116" s="66">
        <v>291</v>
      </c>
      <c r="AB116" s="66">
        <v>309</v>
      </c>
      <c r="AC116" s="66">
        <v>299</v>
      </c>
      <c r="AD116" s="66">
        <v>310</v>
      </c>
      <c r="AE116" s="66">
        <v>339</v>
      </c>
      <c r="AF116" s="66">
        <v>304</v>
      </c>
      <c r="AG116" s="66">
        <v>302</v>
      </c>
      <c r="AH116" s="66">
        <v>303</v>
      </c>
      <c r="AI116" s="66">
        <v>279</v>
      </c>
      <c r="AJ116" s="66">
        <v>282</v>
      </c>
      <c r="AK116" s="66">
        <v>304</v>
      </c>
      <c r="AL116" s="66">
        <v>304</v>
      </c>
      <c r="AM116" s="66">
        <v>300</v>
      </c>
      <c r="AN116" s="66">
        <v>297</v>
      </c>
      <c r="AO116" s="66">
        <v>269</v>
      </c>
      <c r="AP116" s="66">
        <v>279</v>
      </c>
      <c r="AQ116" s="66">
        <v>304</v>
      </c>
      <c r="AR116" s="66">
        <v>304</v>
      </c>
      <c r="AS116" s="66">
        <v>269</v>
      </c>
      <c r="AT116" s="66">
        <v>297</v>
      </c>
      <c r="AU116" s="66">
        <v>299</v>
      </c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  <c r="BO116" s="66"/>
      <c r="BP116" s="66"/>
    </row>
    <row r="117" spans="1:68" s="10" customFormat="1" x14ac:dyDescent="0.25">
      <c r="A117" s="41"/>
      <c r="B117" s="65">
        <v>6</v>
      </c>
      <c r="C117" s="46" t="s">
        <v>64</v>
      </c>
      <c r="D117" s="66">
        <v>0</v>
      </c>
      <c r="E117" s="66">
        <v>155</v>
      </c>
      <c r="F117" s="66">
        <v>137</v>
      </c>
      <c r="G117" s="66">
        <v>87</v>
      </c>
      <c r="H117" s="66">
        <v>89</v>
      </c>
      <c r="I117" s="66">
        <v>76</v>
      </c>
      <c r="J117" s="66">
        <v>68</v>
      </c>
      <c r="K117" s="66">
        <v>66</v>
      </c>
      <c r="L117" s="66">
        <v>47</v>
      </c>
      <c r="M117" s="66">
        <v>43</v>
      </c>
      <c r="N117" s="66">
        <v>40</v>
      </c>
      <c r="O117" s="66">
        <v>32</v>
      </c>
      <c r="P117" s="66">
        <v>35</v>
      </c>
      <c r="Q117" s="66">
        <v>52</v>
      </c>
      <c r="R117" s="66">
        <v>53</v>
      </c>
      <c r="S117" s="66">
        <v>41</v>
      </c>
      <c r="T117" s="66">
        <v>43</v>
      </c>
      <c r="U117" s="66">
        <v>44</v>
      </c>
      <c r="V117" s="66">
        <v>39</v>
      </c>
      <c r="W117" s="66">
        <v>34</v>
      </c>
      <c r="X117" s="66">
        <v>14</v>
      </c>
      <c r="Y117" s="66">
        <v>21</v>
      </c>
      <c r="Z117" s="66">
        <v>36</v>
      </c>
      <c r="AA117" s="66">
        <v>75</v>
      </c>
      <c r="AB117" s="66">
        <v>73</v>
      </c>
      <c r="AC117" s="66">
        <v>62</v>
      </c>
      <c r="AD117" s="66">
        <v>61</v>
      </c>
      <c r="AE117" s="66">
        <v>50</v>
      </c>
      <c r="AF117" s="66">
        <v>35</v>
      </c>
      <c r="AG117" s="66">
        <v>27</v>
      </c>
      <c r="AH117" s="66">
        <v>109</v>
      </c>
      <c r="AI117" s="66">
        <v>83</v>
      </c>
      <c r="AJ117" s="66">
        <v>75</v>
      </c>
      <c r="AK117" s="66">
        <v>69</v>
      </c>
      <c r="AL117" s="66">
        <v>61</v>
      </c>
      <c r="AM117" s="66">
        <v>36</v>
      </c>
      <c r="AN117" s="66">
        <v>20</v>
      </c>
      <c r="AO117" s="66">
        <v>12</v>
      </c>
      <c r="AP117" s="66">
        <v>11</v>
      </c>
      <c r="AQ117" s="66">
        <v>8</v>
      </c>
      <c r="AR117" s="66">
        <v>7</v>
      </c>
      <c r="AS117" s="66">
        <v>4</v>
      </c>
      <c r="AT117" s="66">
        <v>120</v>
      </c>
      <c r="AU117" s="66">
        <v>117</v>
      </c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66"/>
    </row>
    <row r="118" spans="1:68" s="60" customFormat="1" ht="26.4" x14ac:dyDescent="0.25">
      <c r="A118" s="54"/>
      <c r="B118" s="65">
        <v>7</v>
      </c>
      <c r="C118" s="46" t="s">
        <v>48</v>
      </c>
      <c r="D118" s="69">
        <v>42667</v>
      </c>
      <c r="E118" s="71">
        <v>0</v>
      </c>
      <c r="F118" s="70">
        <v>42718</v>
      </c>
      <c r="G118" s="69">
        <v>42740</v>
      </c>
      <c r="H118" s="69">
        <v>42758</v>
      </c>
      <c r="I118" s="69">
        <v>42780</v>
      </c>
      <c r="J118" s="69">
        <v>42828</v>
      </c>
      <c r="K118" s="69">
        <v>42964</v>
      </c>
      <c r="L118" s="69">
        <v>42996</v>
      </c>
      <c r="M118" s="69">
        <v>43025</v>
      </c>
      <c r="N118" s="69">
        <v>43056</v>
      </c>
      <c r="O118" s="69">
        <v>43087</v>
      </c>
      <c r="P118" s="69">
        <v>43115</v>
      </c>
      <c r="Q118" s="69">
        <v>43150</v>
      </c>
      <c r="R118" s="69">
        <v>43174</v>
      </c>
      <c r="S118" s="69">
        <v>43209</v>
      </c>
      <c r="T118" s="69">
        <v>43236</v>
      </c>
      <c r="U118" s="69">
        <v>43238</v>
      </c>
      <c r="V118" s="69">
        <v>43297</v>
      </c>
      <c r="W118" s="69">
        <v>43320</v>
      </c>
      <c r="X118" s="69">
        <v>43357</v>
      </c>
      <c r="Y118" s="69">
        <v>43389</v>
      </c>
      <c r="Z118" s="69">
        <v>43423</v>
      </c>
      <c r="AA118" s="69">
        <v>43432</v>
      </c>
      <c r="AB118" s="69">
        <v>43432</v>
      </c>
      <c r="AC118" s="69">
        <v>43432</v>
      </c>
      <c r="AD118" s="69">
        <v>43468</v>
      </c>
      <c r="AE118" s="69">
        <v>43494</v>
      </c>
      <c r="AF118" s="69">
        <v>43530</v>
      </c>
      <c r="AG118" s="69">
        <v>43602</v>
      </c>
      <c r="AH118" s="69">
        <v>43602</v>
      </c>
      <c r="AI118" s="69">
        <v>43656</v>
      </c>
      <c r="AJ118" s="69">
        <v>43724</v>
      </c>
      <c r="AK118" s="69">
        <v>43756</v>
      </c>
      <c r="AL118" s="47">
        <v>43787</v>
      </c>
      <c r="AM118" s="69">
        <v>43804</v>
      </c>
      <c r="AN118" s="69">
        <v>43847</v>
      </c>
      <c r="AO118" s="69">
        <v>43878</v>
      </c>
      <c r="AP118" s="69">
        <v>43909</v>
      </c>
      <c r="AQ118" s="69">
        <v>43938</v>
      </c>
      <c r="AR118" s="69">
        <v>43962</v>
      </c>
      <c r="AS118" s="69">
        <v>43997</v>
      </c>
      <c r="AT118" s="69">
        <v>44028</v>
      </c>
      <c r="AU118" s="69">
        <v>44062</v>
      </c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</row>
    <row r="119" spans="1:68" s="10" customFormat="1" ht="26.4" x14ac:dyDescent="0.25">
      <c r="A119" s="54"/>
      <c r="B119" s="65">
        <v>8</v>
      </c>
      <c r="C119" s="46" t="s">
        <v>49</v>
      </c>
      <c r="D119" s="69">
        <v>42681</v>
      </c>
      <c r="E119" s="71">
        <v>0</v>
      </c>
      <c r="F119" s="71">
        <v>0</v>
      </c>
      <c r="G119" s="70">
        <v>42857</v>
      </c>
      <c r="H119" s="70">
        <v>42871</v>
      </c>
      <c r="I119" s="69">
        <v>42871</v>
      </c>
      <c r="J119" s="69">
        <v>42899</v>
      </c>
      <c r="K119" s="69">
        <v>42899</v>
      </c>
      <c r="L119" s="69">
        <v>42963</v>
      </c>
      <c r="M119" s="69">
        <v>42975</v>
      </c>
      <c r="N119" s="69">
        <v>42975</v>
      </c>
      <c r="O119" s="69">
        <v>42975</v>
      </c>
      <c r="P119" s="69">
        <v>42975</v>
      </c>
      <c r="Q119" s="69">
        <v>43062</v>
      </c>
      <c r="R119" s="69">
        <v>43151</v>
      </c>
      <c r="S119" s="69">
        <v>43180</v>
      </c>
      <c r="T119" s="69">
        <v>43174</v>
      </c>
      <c r="U119" s="69">
        <v>43062</v>
      </c>
      <c r="V119" s="69">
        <v>43119</v>
      </c>
      <c r="W119" s="69">
        <v>43151</v>
      </c>
      <c r="X119" s="69">
        <v>43356</v>
      </c>
      <c r="Y119" s="69">
        <v>43392</v>
      </c>
      <c r="Z119" s="69">
        <v>43418</v>
      </c>
      <c r="AA119" s="69">
        <v>43454</v>
      </c>
      <c r="AB119" s="69">
        <v>43473</v>
      </c>
      <c r="AC119" s="69">
        <v>43501</v>
      </c>
      <c r="AD119" s="69">
        <v>43528</v>
      </c>
      <c r="AE119" s="69">
        <v>43546</v>
      </c>
      <c r="AF119" s="69">
        <v>43559</v>
      </c>
      <c r="AG119" s="69">
        <v>43559</v>
      </c>
      <c r="AH119" s="69">
        <v>43650</v>
      </c>
      <c r="AI119" s="69">
        <v>43656</v>
      </c>
      <c r="AJ119" s="69">
        <v>43690</v>
      </c>
      <c r="AK119" s="69">
        <v>43746</v>
      </c>
      <c r="AL119" s="47">
        <v>43783</v>
      </c>
      <c r="AM119" s="69">
        <v>43810</v>
      </c>
      <c r="AN119" s="69">
        <v>43833</v>
      </c>
      <c r="AO119" s="69">
        <v>43864</v>
      </c>
      <c r="AP119" s="69">
        <v>43892</v>
      </c>
      <c r="AQ119" s="69">
        <v>43938</v>
      </c>
      <c r="AR119" s="69">
        <v>43963</v>
      </c>
      <c r="AS119" s="69">
        <v>43997</v>
      </c>
      <c r="AT119" s="69">
        <v>44020</v>
      </c>
      <c r="AU119" s="69">
        <v>44054</v>
      </c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</row>
    <row r="120" spans="1:68" s="10" customFormat="1" x14ac:dyDescent="0.25">
      <c r="A120" s="54"/>
      <c r="B120" s="65">
        <v>9</v>
      </c>
      <c r="C120" s="46" t="s">
        <v>27</v>
      </c>
      <c r="D120" s="70">
        <v>42765</v>
      </c>
      <c r="E120" s="71">
        <v>0</v>
      </c>
      <c r="F120" s="71">
        <v>0</v>
      </c>
      <c r="G120" s="70">
        <v>42857</v>
      </c>
      <c r="H120" s="70">
        <v>42871</v>
      </c>
      <c r="I120" s="69">
        <v>42894</v>
      </c>
      <c r="J120" s="69">
        <v>42935</v>
      </c>
      <c r="K120" s="69">
        <v>42964</v>
      </c>
      <c r="L120" s="69">
        <v>42996</v>
      </c>
      <c r="M120" s="69">
        <v>43025</v>
      </c>
      <c r="N120" s="69">
        <v>43025</v>
      </c>
      <c r="O120" s="69">
        <v>43087</v>
      </c>
      <c r="P120" s="69">
        <v>43115</v>
      </c>
      <c r="Q120" s="69">
        <v>43115</v>
      </c>
      <c r="R120" s="69">
        <v>43115</v>
      </c>
      <c r="S120" s="69">
        <v>43165</v>
      </c>
      <c r="T120" s="69">
        <v>43167</v>
      </c>
      <c r="U120" s="69">
        <v>43167</v>
      </c>
      <c r="V120" s="69">
        <v>43167</v>
      </c>
      <c r="W120" s="69">
        <v>43353</v>
      </c>
      <c r="X120" s="69">
        <v>43353</v>
      </c>
      <c r="Y120" s="69">
        <v>43389</v>
      </c>
      <c r="Z120" s="69">
        <v>43389</v>
      </c>
      <c r="AA120" s="69">
        <v>43432</v>
      </c>
      <c r="AB120" s="69">
        <v>43432</v>
      </c>
      <c r="AC120" s="69">
        <v>43432</v>
      </c>
      <c r="AD120" s="69">
        <v>43481</v>
      </c>
      <c r="AE120" s="69">
        <v>43579</v>
      </c>
      <c r="AF120" s="69">
        <v>43579</v>
      </c>
      <c r="AG120" s="69">
        <v>43633</v>
      </c>
      <c r="AH120" s="69">
        <v>43662</v>
      </c>
      <c r="AI120" s="69">
        <v>43662</v>
      </c>
      <c r="AJ120" s="69">
        <v>43724</v>
      </c>
      <c r="AK120" s="69">
        <v>43748</v>
      </c>
      <c r="AL120" s="47">
        <v>43767</v>
      </c>
      <c r="AM120" s="69">
        <v>43803</v>
      </c>
      <c r="AN120" s="69">
        <v>43847</v>
      </c>
      <c r="AO120" s="69">
        <v>43878</v>
      </c>
      <c r="AP120" s="69">
        <v>43903</v>
      </c>
      <c r="AQ120" s="69">
        <v>43903</v>
      </c>
      <c r="AR120" s="69">
        <v>43903</v>
      </c>
      <c r="AS120" s="69">
        <v>43978</v>
      </c>
      <c r="AT120" s="69">
        <v>44008</v>
      </c>
      <c r="AU120" s="69">
        <v>44062</v>
      </c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</row>
    <row r="121" spans="1:68" s="10" customFormat="1" x14ac:dyDescent="0.25">
      <c r="A121" s="54"/>
      <c r="B121" s="65">
        <v>10</v>
      </c>
      <c r="C121" s="72" t="s">
        <v>50</v>
      </c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>
        <v>1</v>
      </c>
      <c r="AL121" s="66">
        <v>2</v>
      </c>
      <c r="AM121" s="73">
        <v>2</v>
      </c>
      <c r="AN121" s="73">
        <v>0</v>
      </c>
      <c r="AO121" s="73">
        <v>1</v>
      </c>
      <c r="AP121" s="73">
        <v>3</v>
      </c>
      <c r="AQ121" s="73">
        <v>5</v>
      </c>
      <c r="AR121" s="73">
        <v>8</v>
      </c>
      <c r="AS121" s="73">
        <v>3</v>
      </c>
      <c r="AT121" s="73">
        <v>5</v>
      </c>
      <c r="AU121" s="73">
        <v>0</v>
      </c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</row>
    <row r="122" spans="1:68" s="10" customFormat="1" x14ac:dyDescent="0.25">
      <c r="A122" s="41"/>
      <c r="B122" s="65">
        <v>11</v>
      </c>
      <c r="C122" s="46" t="s">
        <v>28</v>
      </c>
      <c r="D122" s="66">
        <v>1</v>
      </c>
      <c r="E122" s="66">
        <v>17</v>
      </c>
      <c r="F122" s="66">
        <v>23</v>
      </c>
      <c r="G122" s="66">
        <v>5</v>
      </c>
      <c r="H122" s="66">
        <v>1</v>
      </c>
      <c r="I122" s="66">
        <v>19</v>
      </c>
      <c r="J122" s="66">
        <v>7</v>
      </c>
      <c r="K122" s="66">
        <v>24</v>
      </c>
      <c r="L122" s="66">
        <v>28</v>
      </c>
      <c r="M122" s="66">
        <v>23</v>
      </c>
      <c r="N122" s="66">
        <v>22</v>
      </c>
      <c r="O122" s="66">
        <v>19</v>
      </c>
      <c r="P122" s="66">
        <v>22</v>
      </c>
      <c r="Q122" s="66">
        <v>0</v>
      </c>
      <c r="R122" s="66">
        <v>1</v>
      </c>
      <c r="S122" s="66">
        <v>3</v>
      </c>
      <c r="T122" s="66">
        <v>6</v>
      </c>
      <c r="U122" s="66">
        <v>7</v>
      </c>
      <c r="V122" s="66">
        <v>4</v>
      </c>
      <c r="W122" s="66">
        <v>10</v>
      </c>
      <c r="X122" s="66">
        <v>7</v>
      </c>
      <c r="Y122" s="66">
        <v>25</v>
      </c>
      <c r="Z122" s="66">
        <v>13</v>
      </c>
      <c r="AA122" s="66">
        <v>3</v>
      </c>
      <c r="AB122" s="66">
        <v>1</v>
      </c>
      <c r="AC122" s="66">
        <v>9</v>
      </c>
      <c r="AD122" s="66">
        <v>20</v>
      </c>
      <c r="AE122" s="66">
        <v>7</v>
      </c>
      <c r="AF122" s="66">
        <v>2</v>
      </c>
      <c r="AG122" s="66">
        <v>9</v>
      </c>
      <c r="AH122" s="66">
        <v>8</v>
      </c>
      <c r="AI122" s="66">
        <v>8</v>
      </c>
      <c r="AJ122" s="66">
        <v>2</v>
      </c>
      <c r="AK122" s="66">
        <v>9</v>
      </c>
      <c r="AL122" s="66">
        <v>3</v>
      </c>
      <c r="AM122" s="66">
        <v>0</v>
      </c>
      <c r="AN122" s="66">
        <v>4</v>
      </c>
      <c r="AO122" s="66">
        <v>0</v>
      </c>
      <c r="AP122" s="66">
        <v>9</v>
      </c>
      <c r="AQ122" s="66">
        <v>4</v>
      </c>
      <c r="AR122" s="66">
        <v>4</v>
      </c>
      <c r="AS122" s="66">
        <v>5</v>
      </c>
      <c r="AT122" s="66">
        <v>10</v>
      </c>
      <c r="AU122" s="66">
        <v>7</v>
      </c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66"/>
      <c r="BH122" s="66"/>
      <c r="BI122" s="66"/>
      <c r="BJ122" s="66"/>
      <c r="BK122" s="66"/>
      <c r="BL122" s="66"/>
      <c r="BM122" s="66"/>
      <c r="BN122" s="66"/>
      <c r="BO122" s="66"/>
      <c r="BP122" s="66"/>
    </row>
    <row r="123" spans="1:68" s="10" customFormat="1" x14ac:dyDescent="0.25">
      <c r="A123" s="41"/>
      <c r="B123" s="65">
        <v>12</v>
      </c>
      <c r="C123" s="46" t="s">
        <v>29</v>
      </c>
      <c r="D123" s="66">
        <v>0</v>
      </c>
      <c r="E123" s="66">
        <v>6</v>
      </c>
      <c r="F123" s="66">
        <v>3</v>
      </c>
      <c r="G123" s="66">
        <v>3</v>
      </c>
      <c r="H123" s="66">
        <v>0</v>
      </c>
      <c r="I123" s="66">
        <v>9</v>
      </c>
      <c r="J123" s="66">
        <v>5</v>
      </c>
      <c r="K123" s="66">
        <v>9</v>
      </c>
      <c r="L123" s="66">
        <v>11</v>
      </c>
      <c r="M123" s="66">
        <v>16</v>
      </c>
      <c r="N123" s="66">
        <v>6</v>
      </c>
      <c r="O123" s="66">
        <v>6</v>
      </c>
      <c r="P123" s="66">
        <v>6</v>
      </c>
      <c r="Q123" s="66">
        <v>0</v>
      </c>
      <c r="R123" s="66">
        <v>1</v>
      </c>
      <c r="S123" s="66">
        <v>2</v>
      </c>
      <c r="T123" s="66">
        <v>3</v>
      </c>
      <c r="U123" s="66">
        <v>5</v>
      </c>
      <c r="V123" s="66">
        <v>2</v>
      </c>
      <c r="W123" s="66">
        <v>4</v>
      </c>
      <c r="X123" s="66">
        <v>5</v>
      </c>
      <c r="Y123" s="66">
        <v>17</v>
      </c>
      <c r="Z123" s="66">
        <v>4</v>
      </c>
      <c r="AA123" s="66">
        <v>0</v>
      </c>
      <c r="AB123" s="66">
        <v>1</v>
      </c>
      <c r="AC123" s="66">
        <v>3</v>
      </c>
      <c r="AD123" s="66">
        <v>11</v>
      </c>
      <c r="AE123" s="66">
        <v>6</v>
      </c>
      <c r="AF123" s="66">
        <v>1</v>
      </c>
      <c r="AG123" s="66">
        <v>7</v>
      </c>
      <c r="AH123" s="66">
        <v>5</v>
      </c>
      <c r="AI123" s="66">
        <v>6</v>
      </c>
      <c r="AJ123" s="66">
        <v>2</v>
      </c>
      <c r="AK123" s="66">
        <v>4</v>
      </c>
      <c r="AL123" s="66">
        <v>2</v>
      </c>
      <c r="AM123" s="66">
        <v>0</v>
      </c>
      <c r="AN123" s="66">
        <v>2</v>
      </c>
      <c r="AO123" s="66">
        <v>0</v>
      </c>
      <c r="AP123" s="66">
        <v>5</v>
      </c>
      <c r="AQ123" s="66">
        <v>1</v>
      </c>
      <c r="AR123" s="66">
        <v>0</v>
      </c>
      <c r="AS123" s="66">
        <v>0</v>
      </c>
      <c r="AT123" s="66">
        <v>5</v>
      </c>
      <c r="AU123" s="66">
        <v>6</v>
      </c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66"/>
      <c r="BH123" s="66"/>
      <c r="BI123" s="66"/>
      <c r="BJ123" s="66"/>
      <c r="BK123" s="66"/>
      <c r="BL123" s="66"/>
      <c r="BM123" s="66"/>
      <c r="BN123" s="66"/>
      <c r="BO123" s="66"/>
      <c r="BP123" s="66"/>
    </row>
    <row r="124" spans="1:68" s="10" customFormat="1" x14ac:dyDescent="0.25">
      <c r="A124" s="41"/>
      <c r="B124" s="65">
        <v>13</v>
      </c>
      <c r="C124" s="46" t="s">
        <v>51</v>
      </c>
      <c r="D124" s="66">
        <v>0</v>
      </c>
      <c r="E124" s="66">
        <v>11</v>
      </c>
      <c r="F124" s="66">
        <v>20</v>
      </c>
      <c r="G124" s="66">
        <v>2</v>
      </c>
      <c r="H124" s="66">
        <v>43</v>
      </c>
      <c r="I124" s="66">
        <v>49</v>
      </c>
      <c r="J124" s="66">
        <v>40</v>
      </c>
      <c r="K124" s="66">
        <v>50</v>
      </c>
      <c r="L124" s="66">
        <v>61</v>
      </c>
      <c r="M124" s="66">
        <v>48</v>
      </c>
      <c r="N124" s="66">
        <v>22</v>
      </c>
      <c r="O124" s="66">
        <v>8</v>
      </c>
      <c r="P124" s="66">
        <v>0</v>
      </c>
      <c r="Q124" s="66">
        <v>14</v>
      </c>
      <c r="R124" s="66">
        <v>3</v>
      </c>
      <c r="S124" s="66">
        <v>10</v>
      </c>
      <c r="T124" s="67">
        <v>6</v>
      </c>
      <c r="U124" s="67">
        <v>5</v>
      </c>
      <c r="V124" s="67">
        <v>7</v>
      </c>
      <c r="W124" s="74">
        <v>6</v>
      </c>
      <c r="X124" s="67">
        <v>15</v>
      </c>
      <c r="Y124" s="67">
        <v>8</v>
      </c>
      <c r="Z124" s="67">
        <v>1</v>
      </c>
      <c r="AA124" s="67">
        <v>0</v>
      </c>
      <c r="AB124" s="67">
        <v>0</v>
      </c>
      <c r="AC124" s="67">
        <v>7</v>
      </c>
      <c r="AD124" s="67">
        <v>4</v>
      </c>
      <c r="AE124" s="67">
        <v>7</v>
      </c>
      <c r="AF124" s="67">
        <v>10</v>
      </c>
      <c r="AG124" s="67">
        <v>9</v>
      </c>
      <c r="AH124" s="67">
        <v>9</v>
      </c>
      <c r="AI124" s="67">
        <v>9</v>
      </c>
      <c r="AJ124" s="67">
        <v>10</v>
      </c>
      <c r="AK124" s="67">
        <v>3</v>
      </c>
      <c r="AL124" s="68">
        <v>4</v>
      </c>
      <c r="AM124" s="67">
        <v>0</v>
      </c>
      <c r="AN124" s="67">
        <v>6</v>
      </c>
      <c r="AO124" s="67">
        <v>9</v>
      </c>
      <c r="AP124" s="67">
        <v>14</v>
      </c>
      <c r="AQ124" s="67">
        <v>7</v>
      </c>
      <c r="AR124" s="67">
        <v>18</v>
      </c>
      <c r="AS124" s="67">
        <v>21</v>
      </c>
      <c r="AT124" s="67">
        <v>16</v>
      </c>
      <c r="AU124" s="67">
        <v>6</v>
      </c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  <c r="BK124" s="67"/>
      <c r="BL124" s="67"/>
      <c r="BM124" s="67"/>
      <c r="BN124" s="67"/>
      <c r="BO124" s="67"/>
      <c r="BP124" s="67"/>
    </row>
    <row r="125" spans="1:68" s="10" customFormat="1" x14ac:dyDescent="0.25">
      <c r="A125" s="41"/>
      <c r="B125" s="65">
        <v>14</v>
      </c>
      <c r="C125" s="46" t="s">
        <v>52</v>
      </c>
      <c r="D125" s="66">
        <v>1</v>
      </c>
      <c r="E125" s="66">
        <v>0</v>
      </c>
      <c r="F125" s="66">
        <v>0</v>
      </c>
      <c r="G125" s="66">
        <v>0</v>
      </c>
      <c r="H125" s="66">
        <v>0</v>
      </c>
      <c r="I125" s="66">
        <v>0</v>
      </c>
      <c r="J125" s="66">
        <v>9</v>
      </c>
      <c r="K125" s="66">
        <v>15</v>
      </c>
      <c r="L125" s="66">
        <v>15</v>
      </c>
      <c r="M125" s="66">
        <v>14</v>
      </c>
      <c r="N125" s="66">
        <v>14</v>
      </c>
      <c r="O125" s="66">
        <v>14</v>
      </c>
      <c r="P125" s="66">
        <v>32</v>
      </c>
      <c r="Q125" s="66">
        <v>5</v>
      </c>
      <c r="R125" s="66">
        <v>50</v>
      </c>
      <c r="S125" s="66">
        <v>36</v>
      </c>
      <c r="T125" s="67">
        <v>81</v>
      </c>
      <c r="U125" s="67">
        <v>55</v>
      </c>
      <c r="V125" s="67">
        <v>23</v>
      </c>
      <c r="W125" s="74">
        <v>5</v>
      </c>
      <c r="X125" s="67">
        <v>5</v>
      </c>
      <c r="Y125" s="67">
        <v>0</v>
      </c>
      <c r="Z125" s="67">
        <v>8</v>
      </c>
      <c r="AA125" s="67">
        <v>22</v>
      </c>
      <c r="AB125" s="67">
        <v>7</v>
      </c>
      <c r="AC125" s="67">
        <v>20</v>
      </c>
      <c r="AD125" s="67">
        <v>12</v>
      </c>
      <c r="AE125" s="67">
        <v>9</v>
      </c>
      <c r="AF125" s="67">
        <v>24</v>
      </c>
      <c r="AG125" s="67">
        <v>31</v>
      </c>
      <c r="AH125" s="67">
        <v>7</v>
      </c>
      <c r="AI125" s="67">
        <v>21</v>
      </c>
      <c r="AJ125" s="67">
        <v>15</v>
      </c>
      <c r="AK125" s="67">
        <v>8</v>
      </c>
      <c r="AL125" s="68">
        <v>9</v>
      </c>
      <c r="AM125" s="67">
        <v>2</v>
      </c>
      <c r="AN125" s="67">
        <v>9</v>
      </c>
      <c r="AO125" s="67">
        <v>12</v>
      </c>
      <c r="AP125" s="67">
        <v>17</v>
      </c>
      <c r="AQ125" s="67">
        <v>0</v>
      </c>
      <c r="AR125" s="67">
        <v>9</v>
      </c>
      <c r="AS125" s="67">
        <v>1</v>
      </c>
      <c r="AT125" s="67">
        <v>4</v>
      </c>
      <c r="AU125" s="67">
        <v>8</v>
      </c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67"/>
      <c r="BL125" s="67"/>
      <c r="BM125" s="67"/>
      <c r="BN125" s="67"/>
      <c r="BO125" s="67"/>
      <c r="BP125" s="67"/>
    </row>
    <row r="126" spans="1:68" ht="26.4" x14ac:dyDescent="0.25">
      <c r="B126" s="80">
        <v>15</v>
      </c>
      <c r="C126" s="62" t="s">
        <v>30</v>
      </c>
      <c r="D126" s="76">
        <f>SUM(D127:D129)</f>
        <v>0</v>
      </c>
      <c r="E126" s="76">
        <f>SUM(E127:E129)</f>
        <v>28</v>
      </c>
      <c r="F126" s="76">
        <f>SUM(F127:F129)</f>
        <v>7</v>
      </c>
      <c r="G126" s="76">
        <f>SUM(G127:G129)</f>
        <v>14</v>
      </c>
      <c r="H126" s="76">
        <f>SUM(H127:H129)</f>
        <v>31</v>
      </c>
      <c r="I126" s="76">
        <v>15</v>
      </c>
      <c r="J126" s="76">
        <f>SUM(J127:J129)</f>
        <v>23</v>
      </c>
      <c r="K126" s="76">
        <f>SUM(K127:K129)</f>
        <v>34</v>
      </c>
      <c r="L126" s="76">
        <f>SUM(L127:L129)</f>
        <v>58</v>
      </c>
      <c r="M126" s="76">
        <f>SUM(M127:M129)</f>
        <v>40</v>
      </c>
      <c r="N126" s="76">
        <v>37</v>
      </c>
      <c r="O126" s="76">
        <f>SUM(O127:O129)</f>
        <v>39</v>
      </c>
      <c r="P126" s="76">
        <f>SUM(P127:P129)</f>
        <v>23</v>
      </c>
      <c r="Q126" s="76">
        <v>34</v>
      </c>
      <c r="R126" s="76">
        <v>24</v>
      </c>
      <c r="S126" s="76">
        <f t="shared" ref="S126:AX126" si="34">SUM(S127:S129)</f>
        <v>43</v>
      </c>
      <c r="T126" s="76">
        <f t="shared" si="34"/>
        <v>38</v>
      </c>
      <c r="U126" s="76">
        <f t="shared" si="34"/>
        <v>29</v>
      </c>
      <c r="V126" s="76">
        <f t="shared" si="34"/>
        <v>54</v>
      </c>
      <c r="W126" s="76">
        <f t="shared" si="34"/>
        <v>38</v>
      </c>
      <c r="X126" s="76">
        <f t="shared" si="34"/>
        <v>52</v>
      </c>
      <c r="Y126" s="76">
        <f t="shared" si="34"/>
        <v>42</v>
      </c>
      <c r="Z126" s="76">
        <f t="shared" si="34"/>
        <v>69</v>
      </c>
      <c r="AA126" s="76">
        <f t="shared" si="34"/>
        <v>151</v>
      </c>
      <c r="AB126" s="76">
        <f t="shared" si="34"/>
        <v>24</v>
      </c>
      <c r="AC126" s="76">
        <f t="shared" si="34"/>
        <v>16</v>
      </c>
      <c r="AD126" s="76">
        <f t="shared" si="34"/>
        <v>43</v>
      </c>
      <c r="AE126" s="76">
        <f t="shared" si="34"/>
        <v>47</v>
      </c>
      <c r="AF126" s="76">
        <f t="shared" si="34"/>
        <v>67</v>
      </c>
      <c r="AG126" s="76">
        <f t="shared" si="34"/>
        <v>107</v>
      </c>
      <c r="AH126" s="76">
        <f t="shared" si="34"/>
        <v>62</v>
      </c>
      <c r="AI126" s="76">
        <f t="shared" si="34"/>
        <v>53</v>
      </c>
      <c r="AJ126" s="76">
        <f t="shared" si="34"/>
        <v>110</v>
      </c>
      <c r="AK126" s="76">
        <f t="shared" si="34"/>
        <v>133</v>
      </c>
      <c r="AL126" s="77">
        <f t="shared" si="34"/>
        <v>56</v>
      </c>
      <c r="AM126" s="76">
        <f t="shared" si="34"/>
        <v>45</v>
      </c>
      <c r="AN126" s="76">
        <f t="shared" si="34"/>
        <v>50</v>
      </c>
      <c r="AO126" s="76">
        <f t="shared" si="34"/>
        <v>78</v>
      </c>
      <c r="AP126" s="76">
        <f t="shared" si="34"/>
        <v>67</v>
      </c>
      <c r="AQ126" s="76">
        <f t="shared" si="34"/>
        <v>105</v>
      </c>
      <c r="AR126" s="76">
        <f t="shared" si="34"/>
        <v>142</v>
      </c>
      <c r="AS126" s="76">
        <f t="shared" si="34"/>
        <v>88</v>
      </c>
      <c r="AT126" s="76">
        <f t="shared" si="34"/>
        <v>31</v>
      </c>
      <c r="AU126" s="76">
        <f t="shared" si="34"/>
        <v>56</v>
      </c>
      <c r="AV126" s="76">
        <f t="shared" si="34"/>
        <v>0</v>
      </c>
      <c r="AW126" s="76">
        <f t="shared" si="34"/>
        <v>0</v>
      </c>
      <c r="AX126" s="76">
        <f t="shared" si="34"/>
        <v>0</v>
      </c>
      <c r="AY126" s="76">
        <f t="shared" ref="AY126:BP126" si="35">SUM(AY127:AY129)</f>
        <v>0</v>
      </c>
      <c r="AZ126" s="76">
        <f t="shared" si="35"/>
        <v>0</v>
      </c>
      <c r="BA126" s="76">
        <f t="shared" si="35"/>
        <v>0</v>
      </c>
      <c r="BB126" s="76">
        <f t="shared" si="35"/>
        <v>0</v>
      </c>
      <c r="BC126" s="76">
        <f t="shared" si="35"/>
        <v>0</v>
      </c>
      <c r="BD126" s="76">
        <f t="shared" si="35"/>
        <v>0</v>
      </c>
      <c r="BE126" s="76">
        <f t="shared" si="35"/>
        <v>0</v>
      </c>
      <c r="BF126" s="76">
        <f t="shared" si="35"/>
        <v>0</v>
      </c>
      <c r="BG126" s="76">
        <f t="shared" si="35"/>
        <v>0</v>
      </c>
      <c r="BH126" s="76">
        <f t="shared" si="35"/>
        <v>0</v>
      </c>
      <c r="BI126" s="76">
        <f t="shared" si="35"/>
        <v>0</v>
      </c>
      <c r="BJ126" s="76">
        <f t="shared" si="35"/>
        <v>0</v>
      </c>
      <c r="BK126" s="76">
        <f t="shared" si="35"/>
        <v>0</v>
      </c>
      <c r="BL126" s="76">
        <f t="shared" si="35"/>
        <v>0</v>
      </c>
      <c r="BM126" s="76">
        <f t="shared" si="35"/>
        <v>0</v>
      </c>
      <c r="BN126" s="76">
        <f t="shared" si="35"/>
        <v>0</v>
      </c>
      <c r="BO126" s="76">
        <f t="shared" si="35"/>
        <v>0</v>
      </c>
      <c r="BP126" s="76">
        <f t="shared" si="35"/>
        <v>0</v>
      </c>
    </row>
    <row r="127" spans="1:68" s="10" customFormat="1" x14ac:dyDescent="0.25">
      <c r="A127" s="41"/>
      <c r="B127" s="65"/>
      <c r="C127" s="46" t="s">
        <v>53</v>
      </c>
      <c r="D127" s="66">
        <v>0</v>
      </c>
      <c r="E127" s="66">
        <v>0</v>
      </c>
      <c r="F127" s="66">
        <v>4</v>
      </c>
      <c r="G127" s="66">
        <v>9</v>
      </c>
      <c r="H127" s="66">
        <v>20</v>
      </c>
      <c r="I127" s="66">
        <v>3</v>
      </c>
      <c r="J127" s="66">
        <v>7</v>
      </c>
      <c r="K127" s="66">
        <v>17</v>
      </c>
      <c r="L127" s="66">
        <v>38</v>
      </c>
      <c r="M127" s="66">
        <v>19</v>
      </c>
      <c r="N127" s="66">
        <v>9</v>
      </c>
      <c r="O127" s="66">
        <v>7</v>
      </c>
      <c r="P127" s="66">
        <v>14</v>
      </c>
      <c r="Q127" s="66">
        <v>6</v>
      </c>
      <c r="R127" s="66">
        <v>6</v>
      </c>
      <c r="S127" s="66">
        <v>16</v>
      </c>
      <c r="T127" s="66">
        <v>23</v>
      </c>
      <c r="U127" s="66">
        <v>12</v>
      </c>
      <c r="V127" s="66">
        <v>29</v>
      </c>
      <c r="W127" s="66">
        <v>23</v>
      </c>
      <c r="X127" s="66">
        <v>20</v>
      </c>
      <c r="Y127" s="66">
        <v>24</v>
      </c>
      <c r="Z127" s="66">
        <v>40</v>
      </c>
      <c r="AA127" s="66">
        <v>50</v>
      </c>
      <c r="AB127" s="66">
        <v>13</v>
      </c>
      <c r="AC127" s="66">
        <v>6</v>
      </c>
      <c r="AD127" s="66">
        <v>34</v>
      </c>
      <c r="AE127" s="66">
        <v>11</v>
      </c>
      <c r="AF127" s="66">
        <v>22</v>
      </c>
      <c r="AG127" s="66">
        <v>43</v>
      </c>
      <c r="AH127" s="66">
        <v>17</v>
      </c>
      <c r="AI127" s="66">
        <v>21</v>
      </c>
      <c r="AJ127" s="66">
        <v>36</v>
      </c>
      <c r="AK127" s="66">
        <v>44</v>
      </c>
      <c r="AL127" s="66">
        <v>17</v>
      </c>
      <c r="AM127" s="66">
        <v>15</v>
      </c>
      <c r="AN127" s="66">
        <v>6</v>
      </c>
      <c r="AO127" s="66">
        <v>32</v>
      </c>
      <c r="AP127" s="66">
        <v>23</v>
      </c>
      <c r="AQ127" s="66">
        <v>28</v>
      </c>
      <c r="AR127" s="66">
        <v>68</v>
      </c>
      <c r="AS127" s="66">
        <v>44</v>
      </c>
      <c r="AT127" s="66">
        <v>10</v>
      </c>
      <c r="AU127" s="66">
        <v>32</v>
      </c>
      <c r="AV127" s="66"/>
      <c r="AW127" s="66"/>
      <c r="AX127" s="66"/>
      <c r="AY127" s="66"/>
      <c r="AZ127" s="66"/>
      <c r="BA127" s="66"/>
      <c r="BB127" s="66"/>
      <c r="BC127" s="66"/>
      <c r="BD127" s="66"/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  <c r="BO127" s="66"/>
      <c r="BP127" s="66"/>
    </row>
    <row r="128" spans="1:68" s="10" customFormat="1" x14ac:dyDescent="0.25">
      <c r="A128" s="41"/>
      <c r="B128" s="65"/>
      <c r="C128" s="46" t="s">
        <v>54</v>
      </c>
      <c r="D128" s="66">
        <v>0</v>
      </c>
      <c r="E128" s="66">
        <v>28</v>
      </c>
      <c r="F128" s="66">
        <v>3</v>
      </c>
      <c r="G128" s="66">
        <v>4</v>
      </c>
      <c r="H128" s="66">
        <v>7</v>
      </c>
      <c r="I128" s="66">
        <v>6</v>
      </c>
      <c r="J128" s="66">
        <v>10</v>
      </c>
      <c r="K128" s="66">
        <v>12</v>
      </c>
      <c r="L128" s="66">
        <v>16</v>
      </c>
      <c r="M128" s="66">
        <v>12</v>
      </c>
      <c r="N128" s="66">
        <v>19</v>
      </c>
      <c r="O128" s="66">
        <v>18</v>
      </c>
      <c r="P128" s="66">
        <v>6</v>
      </c>
      <c r="Q128" s="66">
        <v>19</v>
      </c>
      <c r="R128" s="66">
        <v>12</v>
      </c>
      <c r="S128" s="66">
        <v>20</v>
      </c>
      <c r="T128" s="66">
        <v>3</v>
      </c>
      <c r="U128" s="66">
        <v>6</v>
      </c>
      <c r="V128" s="66">
        <v>15</v>
      </c>
      <c r="W128" s="66">
        <v>8</v>
      </c>
      <c r="X128" s="66">
        <v>17</v>
      </c>
      <c r="Y128" s="66">
        <v>13</v>
      </c>
      <c r="Z128" s="66">
        <v>16</v>
      </c>
      <c r="AA128" s="66">
        <v>57</v>
      </c>
      <c r="AB128" s="66">
        <v>8</v>
      </c>
      <c r="AC128" s="66">
        <v>5</v>
      </c>
      <c r="AD128" s="66">
        <v>5</v>
      </c>
      <c r="AE128" s="66">
        <v>25</v>
      </c>
      <c r="AF128" s="66">
        <v>20</v>
      </c>
      <c r="AG128" s="66">
        <v>57</v>
      </c>
      <c r="AH128" s="66">
        <v>39</v>
      </c>
      <c r="AI128" s="66">
        <v>27</v>
      </c>
      <c r="AJ128" s="66">
        <v>58</v>
      </c>
      <c r="AK128" s="66">
        <v>52</v>
      </c>
      <c r="AL128" s="66">
        <v>31</v>
      </c>
      <c r="AM128" s="66">
        <v>24</v>
      </c>
      <c r="AN128" s="66">
        <v>36</v>
      </c>
      <c r="AO128" s="66">
        <v>22</v>
      </c>
      <c r="AP128" s="66">
        <v>32</v>
      </c>
      <c r="AQ128" s="66">
        <v>63</v>
      </c>
      <c r="AR128" s="66">
        <v>47</v>
      </c>
      <c r="AS128" s="66">
        <v>41</v>
      </c>
      <c r="AT128" s="66">
        <v>12</v>
      </c>
      <c r="AU128" s="66">
        <v>18</v>
      </c>
      <c r="AV128" s="66"/>
      <c r="AW128" s="66"/>
      <c r="AX128" s="66"/>
      <c r="AY128" s="66"/>
      <c r="AZ128" s="66"/>
      <c r="BA128" s="66"/>
      <c r="BB128" s="66"/>
      <c r="BC128" s="66"/>
      <c r="BD128" s="66"/>
      <c r="BE128" s="66"/>
      <c r="BF128" s="66"/>
      <c r="BG128" s="66"/>
      <c r="BH128" s="66"/>
      <c r="BI128" s="66"/>
      <c r="BJ128" s="66"/>
      <c r="BK128" s="66"/>
      <c r="BL128" s="66"/>
      <c r="BM128" s="66"/>
      <c r="BN128" s="66"/>
      <c r="BO128" s="66"/>
      <c r="BP128" s="66"/>
    </row>
    <row r="129" spans="1:68" s="10" customFormat="1" x14ac:dyDescent="0.25">
      <c r="A129" s="41"/>
      <c r="B129" s="65"/>
      <c r="C129" s="46" t="s">
        <v>55</v>
      </c>
      <c r="D129" s="66">
        <v>0</v>
      </c>
      <c r="E129" s="66">
        <v>0</v>
      </c>
      <c r="F129" s="66">
        <v>0</v>
      </c>
      <c r="G129" s="66">
        <v>1</v>
      </c>
      <c r="H129" s="66">
        <v>4</v>
      </c>
      <c r="I129" s="66">
        <v>6</v>
      </c>
      <c r="J129" s="66">
        <v>6</v>
      </c>
      <c r="K129" s="66">
        <v>5</v>
      </c>
      <c r="L129" s="66">
        <v>4</v>
      </c>
      <c r="M129" s="66">
        <v>9</v>
      </c>
      <c r="N129" s="66">
        <v>9</v>
      </c>
      <c r="O129" s="66">
        <v>14</v>
      </c>
      <c r="P129" s="66">
        <v>3</v>
      </c>
      <c r="Q129" s="66">
        <v>9</v>
      </c>
      <c r="R129" s="66">
        <v>6</v>
      </c>
      <c r="S129" s="66">
        <v>7</v>
      </c>
      <c r="T129" s="66">
        <v>12</v>
      </c>
      <c r="U129" s="66">
        <v>11</v>
      </c>
      <c r="V129" s="66">
        <v>10</v>
      </c>
      <c r="W129" s="66">
        <v>7</v>
      </c>
      <c r="X129" s="66">
        <v>15</v>
      </c>
      <c r="Y129" s="66">
        <v>5</v>
      </c>
      <c r="Z129" s="66">
        <v>13</v>
      </c>
      <c r="AA129" s="66">
        <v>44</v>
      </c>
      <c r="AB129" s="66">
        <v>3</v>
      </c>
      <c r="AC129" s="66">
        <v>5</v>
      </c>
      <c r="AD129" s="66">
        <v>4</v>
      </c>
      <c r="AE129" s="66">
        <v>11</v>
      </c>
      <c r="AF129" s="66">
        <v>25</v>
      </c>
      <c r="AG129" s="66">
        <v>7</v>
      </c>
      <c r="AH129" s="66">
        <v>6</v>
      </c>
      <c r="AI129" s="66">
        <v>5</v>
      </c>
      <c r="AJ129" s="66">
        <v>16</v>
      </c>
      <c r="AK129" s="66">
        <v>37</v>
      </c>
      <c r="AL129" s="66">
        <v>8</v>
      </c>
      <c r="AM129" s="66">
        <v>6</v>
      </c>
      <c r="AN129" s="66">
        <v>8</v>
      </c>
      <c r="AO129" s="66">
        <v>24</v>
      </c>
      <c r="AP129" s="66">
        <v>12</v>
      </c>
      <c r="AQ129" s="66">
        <v>14</v>
      </c>
      <c r="AR129" s="66">
        <v>27</v>
      </c>
      <c r="AS129" s="66">
        <v>3</v>
      </c>
      <c r="AT129" s="66">
        <v>9</v>
      </c>
      <c r="AU129" s="66">
        <v>6</v>
      </c>
      <c r="AV129" s="66"/>
      <c r="AW129" s="66"/>
      <c r="AX129" s="66"/>
      <c r="AY129" s="66"/>
      <c r="AZ129" s="66"/>
      <c r="BA129" s="66"/>
      <c r="BB129" s="66"/>
      <c r="BC129" s="66"/>
      <c r="BD129" s="66"/>
      <c r="BE129" s="66"/>
      <c r="BF129" s="66"/>
      <c r="BG129" s="66"/>
      <c r="BH129" s="66"/>
      <c r="BI129" s="66"/>
      <c r="BJ129" s="66"/>
      <c r="BK129" s="66"/>
      <c r="BL129" s="66"/>
      <c r="BM129" s="66"/>
      <c r="BN129" s="66"/>
      <c r="BO129" s="66"/>
      <c r="BP129" s="66"/>
    </row>
    <row r="130" spans="1:68" s="10" customFormat="1" ht="26.4" x14ac:dyDescent="0.25">
      <c r="A130" s="41"/>
      <c r="B130" s="65">
        <v>16</v>
      </c>
      <c r="C130" s="46" t="s">
        <v>56</v>
      </c>
      <c r="D130" s="66">
        <v>0</v>
      </c>
      <c r="E130" s="66">
        <v>0</v>
      </c>
      <c r="F130" s="66">
        <v>2</v>
      </c>
      <c r="G130" s="66">
        <v>16</v>
      </c>
      <c r="H130" s="66">
        <v>12</v>
      </c>
      <c r="I130" s="66">
        <v>2</v>
      </c>
      <c r="J130" s="66">
        <v>4</v>
      </c>
      <c r="K130" s="66">
        <v>2</v>
      </c>
      <c r="L130" s="66">
        <v>6</v>
      </c>
      <c r="M130" s="66">
        <v>9</v>
      </c>
      <c r="N130" s="66">
        <v>1</v>
      </c>
      <c r="O130" s="66">
        <v>12</v>
      </c>
      <c r="P130" s="66">
        <v>1</v>
      </c>
      <c r="Q130" s="66">
        <v>21</v>
      </c>
      <c r="R130" s="66">
        <v>9</v>
      </c>
      <c r="S130" s="66">
        <v>4</v>
      </c>
      <c r="T130" s="66">
        <v>11</v>
      </c>
      <c r="U130" s="66">
        <v>24</v>
      </c>
      <c r="V130" s="66">
        <v>29</v>
      </c>
      <c r="W130" s="66">
        <v>23</v>
      </c>
      <c r="X130" s="66">
        <v>82</v>
      </c>
      <c r="Y130" s="66">
        <v>17</v>
      </c>
      <c r="Z130" s="66">
        <v>10</v>
      </c>
      <c r="AA130" s="66">
        <v>6</v>
      </c>
      <c r="AB130" s="66">
        <v>3</v>
      </c>
      <c r="AC130" s="66">
        <v>15</v>
      </c>
      <c r="AD130" s="66">
        <v>16</v>
      </c>
      <c r="AE130" s="66">
        <v>19</v>
      </c>
      <c r="AF130" s="66">
        <v>14</v>
      </c>
      <c r="AG130" s="66">
        <v>14</v>
      </c>
      <c r="AH130" s="66">
        <v>5</v>
      </c>
      <c r="AI130" s="66">
        <v>43</v>
      </c>
      <c r="AJ130" s="66">
        <v>12</v>
      </c>
      <c r="AK130" s="66">
        <v>20</v>
      </c>
      <c r="AL130" s="66">
        <v>33</v>
      </c>
      <c r="AM130" s="66">
        <v>38</v>
      </c>
      <c r="AN130" s="66">
        <v>9</v>
      </c>
      <c r="AO130" s="66">
        <v>8</v>
      </c>
      <c r="AP130" s="66">
        <v>22</v>
      </c>
      <c r="AQ130" s="66">
        <v>33</v>
      </c>
      <c r="AR130" s="66">
        <v>10</v>
      </c>
      <c r="AS130" s="66">
        <v>30</v>
      </c>
      <c r="AT130" s="66">
        <v>14</v>
      </c>
      <c r="AU130" s="66">
        <v>19</v>
      </c>
      <c r="AV130" s="66"/>
      <c r="AW130" s="66"/>
      <c r="AX130" s="66"/>
      <c r="AY130" s="66"/>
      <c r="AZ130" s="66"/>
      <c r="BA130" s="66"/>
      <c r="BB130" s="66"/>
      <c r="BC130" s="66"/>
      <c r="BD130" s="66"/>
      <c r="BE130" s="66"/>
      <c r="BF130" s="66"/>
      <c r="BG130" s="66"/>
      <c r="BH130" s="66"/>
      <c r="BI130" s="66"/>
      <c r="BJ130" s="66"/>
      <c r="BK130" s="66"/>
      <c r="BL130" s="66"/>
      <c r="BM130" s="66"/>
      <c r="BN130" s="66"/>
      <c r="BO130" s="66"/>
      <c r="BP130" s="66"/>
    </row>
    <row r="131" spans="1:68" s="10" customFormat="1" ht="26.4" x14ac:dyDescent="0.25">
      <c r="A131" s="41"/>
      <c r="B131" s="65"/>
      <c r="C131" s="46" t="s">
        <v>57</v>
      </c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>
        <v>0</v>
      </c>
      <c r="AU131" s="66">
        <v>0</v>
      </c>
      <c r="AV131" s="66"/>
      <c r="AW131" s="66"/>
      <c r="AX131" s="66"/>
      <c r="AY131" s="66"/>
      <c r="AZ131" s="66"/>
      <c r="BA131" s="66"/>
      <c r="BB131" s="66"/>
      <c r="BC131" s="66"/>
      <c r="BD131" s="66"/>
      <c r="BE131" s="66"/>
      <c r="BF131" s="66"/>
      <c r="BG131" s="66"/>
      <c r="BH131" s="66"/>
      <c r="BI131" s="66"/>
      <c r="BJ131" s="66"/>
      <c r="BK131" s="66"/>
      <c r="BL131" s="66"/>
      <c r="BM131" s="66"/>
      <c r="BN131" s="66"/>
      <c r="BO131" s="66"/>
      <c r="BP131" s="66"/>
    </row>
    <row r="132" spans="1:68" s="10" customFormat="1" x14ac:dyDescent="0.25">
      <c r="A132" s="41"/>
      <c r="B132" s="65">
        <v>17</v>
      </c>
      <c r="C132" s="46" t="s">
        <v>65</v>
      </c>
      <c r="D132" s="66">
        <v>0</v>
      </c>
      <c r="E132" s="66">
        <v>0</v>
      </c>
      <c r="F132" s="66">
        <v>0</v>
      </c>
      <c r="G132" s="66">
        <v>0</v>
      </c>
      <c r="H132" s="66">
        <v>0</v>
      </c>
      <c r="I132" s="66">
        <v>0</v>
      </c>
      <c r="J132" s="66">
        <v>7</v>
      </c>
      <c r="K132" s="66">
        <v>9</v>
      </c>
      <c r="L132" s="66">
        <v>6</v>
      </c>
      <c r="M132" s="66">
        <v>12</v>
      </c>
      <c r="N132" s="66">
        <v>1</v>
      </c>
      <c r="O132" s="66">
        <v>4</v>
      </c>
      <c r="P132" s="66">
        <v>1</v>
      </c>
      <c r="Q132" s="66">
        <v>0</v>
      </c>
      <c r="R132" s="66">
        <v>0</v>
      </c>
      <c r="S132" s="66">
        <v>7</v>
      </c>
      <c r="T132" s="66">
        <v>2</v>
      </c>
      <c r="U132" s="66">
        <v>18</v>
      </c>
      <c r="V132" s="66">
        <v>5</v>
      </c>
      <c r="W132" s="66">
        <v>0</v>
      </c>
      <c r="X132" s="66">
        <v>7</v>
      </c>
      <c r="Y132" s="66">
        <v>17</v>
      </c>
      <c r="Z132" s="66">
        <v>10</v>
      </c>
      <c r="AA132" s="66">
        <v>0</v>
      </c>
      <c r="AB132" s="66">
        <v>1</v>
      </c>
      <c r="AC132" s="66">
        <v>0</v>
      </c>
      <c r="AD132" s="66">
        <v>3</v>
      </c>
      <c r="AE132" s="66">
        <v>6</v>
      </c>
      <c r="AF132" s="66">
        <v>4</v>
      </c>
      <c r="AG132" s="66">
        <v>9</v>
      </c>
      <c r="AH132" s="66">
        <v>5</v>
      </c>
      <c r="AI132" s="66">
        <v>8</v>
      </c>
      <c r="AJ132" s="66">
        <v>2</v>
      </c>
      <c r="AK132" s="66">
        <v>9</v>
      </c>
      <c r="AL132" s="66">
        <v>3</v>
      </c>
      <c r="AM132" s="66">
        <v>0</v>
      </c>
      <c r="AN132" s="66">
        <v>4</v>
      </c>
      <c r="AO132" s="66">
        <v>0</v>
      </c>
      <c r="AP132" s="66">
        <v>9</v>
      </c>
      <c r="AQ132" s="66">
        <v>1</v>
      </c>
      <c r="AR132" s="66">
        <v>4</v>
      </c>
      <c r="AS132" s="66">
        <v>5</v>
      </c>
      <c r="AT132" s="66">
        <v>10</v>
      </c>
      <c r="AU132" s="66">
        <v>7</v>
      </c>
      <c r="AV132" s="66"/>
      <c r="AW132" s="66"/>
      <c r="AX132" s="66"/>
      <c r="AY132" s="66"/>
      <c r="AZ132" s="66"/>
      <c r="BA132" s="66"/>
      <c r="BB132" s="66"/>
      <c r="BC132" s="66"/>
      <c r="BD132" s="66"/>
      <c r="BE132" s="66"/>
      <c r="BF132" s="66"/>
      <c r="BG132" s="66"/>
      <c r="BH132" s="66"/>
      <c r="BI132" s="66"/>
      <c r="BJ132" s="66"/>
      <c r="BK132" s="66"/>
      <c r="BL132" s="66"/>
      <c r="BM132" s="66"/>
      <c r="BN132" s="66"/>
      <c r="BO132" s="66"/>
      <c r="BP132" s="66"/>
    </row>
    <row r="133" spans="1:68" ht="14.25" customHeight="1" x14ac:dyDescent="0.25">
      <c r="B133" s="38" t="s">
        <v>66</v>
      </c>
      <c r="C133" s="6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40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</row>
    <row r="134" spans="1:68" s="10" customFormat="1" x14ac:dyDescent="0.25">
      <c r="A134" s="41"/>
      <c r="B134" s="65">
        <v>1</v>
      </c>
      <c r="C134" s="46" t="s">
        <v>42</v>
      </c>
      <c r="D134" s="66">
        <v>927</v>
      </c>
      <c r="E134" s="66">
        <v>652</v>
      </c>
      <c r="F134" s="66">
        <v>680</v>
      </c>
      <c r="G134" s="66">
        <v>701</v>
      </c>
      <c r="H134" s="66">
        <v>723</v>
      </c>
      <c r="I134" s="66">
        <v>737</v>
      </c>
      <c r="J134" s="66">
        <v>745</v>
      </c>
      <c r="K134" s="66">
        <v>764</v>
      </c>
      <c r="L134" s="66">
        <v>767</v>
      </c>
      <c r="M134" s="66">
        <v>793</v>
      </c>
      <c r="N134" s="66">
        <v>813</v>
      </c>
      <c r="O134" s="66">
        <v>829</v>
      </c>
      <c r="P134" s="66">
        <v>840</v>
      </c>
      <c r="Q134" s="66">
        <v>840</v>
      </c>
      <c r="R134" s="66">
        <v>866</v>
      </c>
      <c r="S134" s="66">
        <v>890</v>
      </c>
      <c r="T134" s="66">
        <v>890</v>
      </c>
      <c r="U134" s="66">
        <v>910</v>
      </c>
      <c r="V134" s="66">
        <v>925</v>
      </c>
      <c r="W134" s="66">
        <v>927</v>
      </c>
      <c r="X134" s="66">
        <v>933</v>
      </c>
      <c r="Y134" s="66">
        <v>942</v>
      </c>
      <c r="Z134" s="66">
        <v>954</v>
      </c>
      <c r="AA134" s="66">
        <v>946</v>
      </c>
      <c r="AB134" s="66">
        <v>954</v>
      </c>
      <c r="AC134" s="66">
        <v>963</v>
      </c>
      <c r="AD134" s="66">
        <v>981</v>
      </c>
      <c r="AE134" s="66">
        <v>988</v>
      </c>
      <c r="AF134" s="66">
        <v>988</v>
      </c>
      <c r="AG134" s="66">
        <v>993</v>
      </c>
      <c r="AH134" s="66">
        <v>1016</v>
      </c>
      <c r="AI134" s="66">
        <v>1023</v>
      </c>
      <c r="AJ134" s="66">
        <v>1028</v>
      </c>
      <c r="AK134" s="66">
        <v>1034</v>
      </c>
      <c r="AL134" s="66">
        <v>1043</v>
      </c>
      <c r="AM134" s="66">
        <v>1062</v>
      </c>
      <c r="AN134" s="66">
        <v>1071</v>
      </c>
      <c r="AO134" s="66">
        <v>1083</v>
      </c>
      <c r="AP134" s="66">
        <v>1095</v>
      </c>
      <c r="AQ134" s="66">
        <v>1095</v>
      </c>
      <c r="AR134" s="66">
        <v>1098</v>
      </c>
      <c r="AS134" s="66">
        <v>1094</v>
      </c>
      <c r="AT134" s="66">
        <v>1093</v>
      </c>
      <c r="AU134" s="66">
        <v>1113</v>
      </c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</row>
    <row r="135" spans="1:68" s="10" customFormat="1" x14ac:dyDescent="0.25">
      <c r="A135" s="41"/>
      <c r="B135" s="65">
        <v>2</v>
      </c>
      <c r="C135" s="46" t="s">
        <v>43</v>
      </c>
      <c r="D135" s="66">
        <v>25</v>
      </c>
      <c r="E135" s="66">
        <v>25</v>
      </c>
      <c r="F135" s="66">
        <v>13</v>
      </c>
      <c r="G135" s="66">
        <v>18</v>
      </c>
      <c r="H135" s="66">
        <v>12</v>
      </c>
      <c r="I135" s="66">
        <v>28</v>
      </c>
      <c r="J135" s="66">
        <v>16</v>
      </c>
      <c r="K135" s="66">
        <v>10</v>
      </c>
      <c r="L135" s="66">
        <v>21</v>
      </c>
      <c r="M135" s="66">
        <v>17</v>
      </c>
      <c r="N135" s="66">
        <v>18</v>
      </c>
      <c r="O135" s="66">
        <v>18</v>
      </c>
      <c r="P135" s="66">
        <v>6</v>
      </c>
      <c r="Q135" s="66">
        <v>21</v>
      </c>
      <c r="R135" s="66">
        <v>23</v>
      </c>
      <c r="S135" s="66">
        <v>9</v>
      </c>
      <c r="T135" s="66">
        <v>19</v>
      </c>
      <c r="U135" s="66">
        <v>10</v>
      </c>
      <c r="V135" s="66">
        <v>14</v>
      </c>
      <c r="W135" s="66">
        <v>10</v>
      </c>
      <c r="X135" s="66">
        <v>14</v>
      </c>
      <c r="Y135" s="66">
        <v>13</v>
      </c>
      <c r="Z135" s="66">
        <v>12</v>
      </c>
      <c r="AA135" s="66">
        <v>12</v>
      </c>
      <c r="AB135" s="66">
        <v>12</v>
      </c>
      <c r="AC135" s="66">
        <v>19</v>
      </c>
      <c r="AD135" s="66">
        <v>10</v>
      </c>
      <c r="AE135" s="66">
        <v>15</v>
      </c>
      <c r="AF135" s="66">
        <v>9</v>
      </c>
      <c r="AG135" s="66">
        <v>28</v>
      </c>
      <c r="AH135" s="66">
        <v>15</v>
      </c>
      <c r="AI135" s="66">
        <v>18</v>
      </c>
      <c r="AJ135" s="66">
        <v>11</v>
      </c>
      <c r="AK135" s="66">
        <v>19</v>
      </c>
      <c r="AL135" s="66">
        <v>16</v>
      </c>
      <c r="AM135" s="66">
        <v>12</v>
      </c>
      <c r="AN135" s="66">
        <v>17</v>
      </c>
      <c r="AO135" s="66">
        <v>14</v>
      </c>
      <c r="AP135" s="66">
        <v>7</v>
      </c>
      <c r="AQ135" s="66">
        <v>15</v>
      </c>
      <c r="AR135" s="66">
        <v>0</v>
      </c>
      <c r="AS135" s="66">
        <v>4</v>
      </c>
      <c r="AT135" s="66">
        <v>21</v>
      </c>
      <c r="AU135" s="66">
        <v>17</v>
      </c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</row>
    <row r="136" spans="1:68" s="10" customFormat="1" x14ac:dyDescent="0.25">
      <c r="A136" s="41"/>
      <c r="B136" s="65">
        <v>3</v>
      </c>
      <c r="C136" s="46" t="s">
        <v>44</v>
      </c>
      <c r="D136" s="66">
        <v>24</v>
      </c>
      <c r="E136" s="66">
        <v>6</v>
      </c>
      <c r="F136" s="66">
        <v>23</v>
      </c>
      <c r="G136" s="66">
        <v>19</v>
      </c>
      <c r="H136" s="66">
        <v>6</v>
      </c>
      <c r="I136" s="66">
        <v>16</v>
      </c>
      <c r="J136" s="66">
        <v>5</v>
      </c>
      <c r="K136" s="66">
        <v>10</v>
      </c>
      <c r="L136" s="66">
        <v>16</v>
      </c>
      <c r="M136" s="66">
        <v>10</v>
      </c>
      <c r="N136" s="66">
        <v>4</v>
      </c>
      <c r="O136" s="66">
        <v>10</v>
      </c>
      <c r="P136" s="66">
        <v>2</v>
      </c>
      <c r="Q136" s="66">
        <v>7</v>
      </c>
      <c r="R136" s="66">
        <v>4</v>
      </c>
      <c r="S136" s="66">
        <v>1</v>
      </c>
      <c r="T136" s="66">
        <v>4</v>
      </c>
      <c r="U136" s="66">
        <v>8</v>
      </c>
      <c r="V136" s="66">
        <v>1</v>
      </c>
      <c r="W136" s="66">
        <v>2</v>
      </c>
      <c r="X136" s="66">
        <v>2</v>
      </c>
      <c r="Y136" s="66">
        <v>7</v>
      </c>
      <c r="Z136" s="66">
        <v>3</v>
      </c>
      <c r="AA136" s="66">
        <v>18</v>
      </c>
      <c r="AB136" s="66">
        <v>1</v>
      </c>
      <c r="AC136" s="66">
        <v>3</v>
      </c>
      <c r="AD136" s="66">
        <v>1</v>
      </c>
      <c r="AE136" s="66">
        <v>5</v>
      </c>
      <c r="AF136" s="66">
        <v>9</v>
      </c>
      <c r="AG136" s="66">
        <v>5</v>
      </c>
      <c r="AH136" s="66">
        <v>4</v>
      </c>
      <c r="AI136" s="66">
        <v>0</v>
      </c>
      <c r="AJ136" s="66">
        <v>19</v>
      </c>
      <c r="AK136" s="66">
        <v>8</v>
      </c>
      <c r="AL136" s="66">
        <v>12</v>
      </c>
      <c r="AM136" s="66">
        <v>2</v>
      </c>
      <c r="AN136" s="66">
        <v>6</v>
      </c>
      <c r="AO136" s="66">
        <v>7</v>
      </c>
      <c r="AP136" s="66">
        <v>2</v>
      </c>
      <c r="AQ136" s="66">
        <v>4</v>
      </c>
      <c r="AR136" s="66">
        <v>0</v>
      </c>
      <c r="AS136" s="66">
        <v>2</v>
      </c>
      <c r="AT136" s="66">
        <v>3</v>
      </c>
      <c r="AU136" s="66">
        <v>0</v>
      </c>
      <c r="AV136" s="66"/>
      <c r="AW136" s="66"/>
      <c r="AX136" s="66"/>
      <c r="AY136" s="66"/>
      <c r="AZ136" s="66"/>
      <c r="BA136" s="66"/>
      <c r="BB136" s="66"/>
      <c r="BC136" s="66"/>
      <c r="BD136" s="66"/>
      <c r="BE136" s="66"/>
      <c r="BF136" s="66"/>
      <c r="BG136" s="66"/>
      <c r="BH136" s="66"/>
      <c r="BI136" s="66"/>
      <c r="BJ136" s="66"/>
      <c r="BK136" s="66"/>
      <c r="BL136" s="66"/>
      <c r="BM136" s="66"/>
      <c r="BN136" s="66"/>
      <c r="BO136" s="66"/>
      <c r="BP136" s="66"/>
    </row>
    <row r="137" spans="1:68" s="10" customFormat="1" x14ac:dyDescent="0.25">
      <c r="A137" s="41"/>
      <c r="B137" s="65">
        <v>4</v>
      </c>
      <c r="C137" s="46" t="s">
        <v>45</v>
      </c>
      <c r="D137" s="66">
        <v>2</v>
      </c>
      <c r="E137" s="66">
        <v>2</v>
      </c>
      <c r="F137" s="66">
        <v>5</v>
      </c>
      <c r="G137" s="66">
        <v>15</v>
      </c>
      <c r="H137" s="66">
        <v>2</v>
      </c>
      <c r="I137" s="66">
        <v>35</v>
      </c>
      <c r="J137" s="66">
        <v>2</v>
      </c>
      <c r="K137" s="66">
        <v>17</v>
      </c>
      <c r="L137" s="66">
        <v>11</v>
      </c>
      <c r="M137" s="66">
        <v>7</v>
      </c>
      <c r="N137" s="66">
        <v>6</v>
      </c>
      <c r="O137" s="66">
        <v>17</v>
      </c>
      <c r="P137" s="66">
        <v>2</v>
      </c>
      <c r="Q137" s="66">
        <v>2</v>
      </c>
      <c r="R137" s="66">
        <v>3</v>
      </c>
      <c r="S137" s="66">
        <v>10</v>
      </c>
      <c r="T137" s="66">
        <v>3</v>
      </c>
      <c r="U137" s="66">
        <v>2</v>
      </c>
      <c r="V137" s="66">
        <v>13</v>
      </c>
      <c r="W137" s="66">
        <v>6</v>
      </c>
      <c r="X137" s="66">
        <v>7</v>
      </c>
      <c r="Y137" s="66">
        <v>7</v>
      </c>
      <c r="Z137" s="66">
        <v>21</v>
      </c>
      <c r="AA137" s="66">
        <v>22</v>
      </c>
      <c r="AB137" s="66">
        <v>4</v>
      </c>
      <c r="AC137" s="66">
        <v>4</v>
      </c>
      <c r="AD137" s="66">
        <v>4</v>
      </c>
      <c r="AE137" s="66">
        <v>20</v>
      </c>
      <c r="AF137" s="66">
        <v>13</v>
      </c>
      <c r="AG137" s="66">
        <v>10</v>
      </c>
      <c r="AH137" s="66">
        <v>12</v>
      </c>
      <c r="AI137" s="66">
        <v>13</v>
      </c>
      <c r="AJ137" s="66">
        <v>24</v>
      </c>
      <c r="AK137" s="66">
        <v>18</v>
      </c>
      <c r="AL137" s="66">
        <v>9</v>
      </c>
      <c r="AM137" s="66">
        <v>5</v>
      </c>
      <c r="AN137" s="66">
        <v>11</v>
      </c>
      <c r="AO137" s="66">
        <v>9</v>
      </c>
      <c r="AP137" s="66">
        <v>9</v>
      </c>
      <c r="AQ137" s="66">
        <v>16</v>
      </c>
      <c r="AR137" s="66">
        <v>4</v>
      </c>
      <c r="AS137" s="66">
        <v>7</v>
      </c>
      <c r="AT137" s="66">
        <v>4</v>
      </c>
      <c r="AU137" s="66">
        <v>8</v>
      </c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66"/>
      <c r="BP137" s="66"/>
    </row>
    <row r="138" spans="1:68" s="10" customFormat="1" x14ac:dyDescent="0.25">
      <c r="A138" s="41"/>
      <c r="B138" s="65">
        <v>5</v>
      </c>
      <c r="C138" s="46" t="s">
        <v>46</v>
      </c>
      <c r="D138" s="66">
        <v>112</v>
      </c>
      <c r="E138" s="66">
        <v>145</v>
      </c>
      <c r="F138" s="66">
        <v>162</v>
      </c>
      <c r="G138" s="66">
        <v>721</v>
      </c>
      <c r="H138" s="66">
        <v>736</v>
      </c>
      <c r="I138" s="66">
        <v>742</v>
      </c>
      <c r="J138" s="66">
        <v>760</v>
      </c>
      <c r="K138" s="66">
        <v>763</v>
      </c>
      <c r="L138" s="66">
        <v>793</v>
      </c>
      <c r="M138" s="66">
        <v>813</v>
      </c>
      <c r="N138" s="66">
        <v>829</v>
      </c>
      <c r="O138" s="66">
        <v>840</v>
      </c>
      <c r="P138" s="66">
        <v>846</v>
      </c>
      <c r="Q138" s="66">
        <v>866</v>
      </c>
      <c r="R138" s="66">
        <v>890</v>
      </c>
      <c r="S138" s="66">
        <v>885</v>
      </c>
      <c r="T138" s="66">
        <v>906</v>
      </c>
      <c r="U138" s="66">
        <v>920</v>
      </c>
      <c r="V138" s="66">
        <v>921</v>
      </c>
      <c r="W138" s="66">
        <v>933</v>
      </c>
      <c r="X138" s="66">
        <v>942</v>
      </c>
      <c r="Y138" s="66">
        <v>954</v>
      </c>
      <c r="Z138" s="66">
        <v>948</v>
      </c>
      <c r="AA138" s="66">
        <v>954</v>
      </c>
      <c r="AB138" s="66">
        <v>963</v>
      </c>
      <c r="AC138" s="66">
        <v>981</v>
      </c>
      <c r="AD138" s="66">
        <v>988</v>
      </c>
      <c r="AE138" s="66">
        <v>988</v>
      </c>
      <c r="AF138" s="66">
        <v>993</v>
      </c>
      <c r="AG138" s="66">
        <v>1016</v>
      </c>
      <c r="AH138" s="66">
        <v>1023</v>
      </c>
      <c r="AI138" s="66">
        <v>1028</v>
      </c>
      <c r="AJ138" s="66">
        <v>1034</v>
      </c>
      <c r="AK138" s="66">
        <v>1043</v>
      </c>
      <c r="AL138" s="66">
        <v>1062</v>
      </c>
      <c r="AM138" s="66">
        <v>1071</v>
      </c>
      <c r="AN138" s="66">
        <v>1083</v>
      </c>
      <c r="AO138" s="66">
        <v>1095</v>
      </c>
      <c r="AP138" s="66">
        <v>1095</v>
      </c>
      <c r="AQ138" s="66">
        <v>1098</v>
      </c>
      <c r="AR138" s="66">
        <v>1094</v>
      </c>
      <c r="AS138" s="66">
        <v>1093</v>
      </c>
      <c r="AT138" s="66">
        <v>1113</v>
      </c>
      <c r="AU138" s="66">
        <v>1122</v>
      </c>
      <c r="AV138" s="66"/>
      <c r="AW138" s="66"/>
      <c r="AX138" s="66"/>
      <c r="AY138" s="66"/>
      <c r="AZ138" s="66"/>
      <c r="BA138" s="66"/>
      <c r="BB138" s="66"/>
      <c r="BC138" s="66"/>
      <c r="BD138" s="66"/>
      <c r="BE138" s="66"/>
      <c r="BF138" s="66"/>
      <c r="BG138" s="66"/>
      <c r="BH138" s="66"/>
      <c r="BI138" s="66"/>
      <c r="BJ138" s="66"/>
      <c r="BK138" s="66"/>
      <c r="BL138" s="66"/>
      <c r="BM138" s="66"/>
      <c r="BN138" s="66"/>
      <c r="BO138" s="66"/>
      <c r="BP138" s="66"/>
    </row>
    <row r="139" spans="1:68" s="10" customFormat="1" x14ac:dyDescent="0.25">
      <c r="A139" s="41"/>
      <c r="B139" s="65">
        <v>6</v>
      </c>
      <c r="C139" s="46" t="s">
        <v>47</v>
      </c>
      <c r="D139" s="66">
        <v>462</v>
      </c>
      <c r="E139" s="66">
        <v>535</v>
      </c>
      <c r="F139" s="66">
        <v>313</v>
      </c>
      <c r="G139" s="66">
        <v>319</v>
      </c>
      <c r="H139" s="66">
        <v>322</v>
      </c>
      <c r="I139" s="66">
        <v>615</v>
      </c>
      <c r="J139" s="66">
        <v>618</v>
      </c>
      <c r="K139" s="66">
        <v>616</v>
      </c>
      <c r="L139" s="66">
        <v>652</v>
      </c>
      <c r="M139" s="66">
        <v>667</v>
      </c>
      <c r="N139" s="66">
        <v>668</v>
      </c>
      <c r="O139" s="66">
        <v>663</v>
      </c>
      <c r="P139" s="66">
        <v>668</v>
      </c>
      <c r="Q139" s="66">
        <v>682</v>
      </c>
      <c r="R139" s="66">
        <v>687</v>
      </c>
      <c r="S139" s="66">
        <v>543</v>
      </c>
      <c r="T139" s="66">
        <v>547</v>
      </c>
      <c r="U139" s="66">
        <v>548</v>
      </c>
      <c r="V139" s="66">
        <v>547</v>
      </c>
      <c r="W139" s="66">
        <v>702</v>
      </c>
      <c r="X139" s="66">
        <v>702</v>
      </c>
      <c r="Y139" s="66">
        <v>715</v>
      </c>
      <c r="Z139" s="66">
        <v>749</v>
      </c>
      <c r="AA139" s="66">
        <v>776</v>
      </c>
      <c r="AB139" s="66">
        <v>786</v>
      </c>
      <c r="AC139" s="66">
        <v>788</v>
      </c>
      <c r="AD139" s="66">
        <v>792</v>
      </c>
      <c r="AE139" s="66">
        <v>790</v>
      </c>
      <c r="AF139" s="66">
        <v>803</v>
      </c>
      <c r="AG139" s="66">
        <v>815</v>
      </c>
      <c r="AH139" s="66">
        <v>844</v>
      </c>
      <c r="AI139" s="66">
        <v>837</v>
      </c>
      <c r="AJ139" s="66">
        <v>854</v>
      </c>
      <c r="AK139" s="66">
        <v>886</v>
      </c>
      <c r="AL139" s="66">
        <v>906</v>
      </c>
      <c r="AM139" s="66">
        <v>914</v>
      </c>
      <c r="AN139" s="66">
        <v>920</v>
      </c>
      <c r="AO139" s="66">
        <v>928</v>
      </c>
      <c r="AP139" s="66">
        <v>944</v>
      </c>
      <c r="AQ139" s="66">
        <v>945</v>
      </c>
      <c r="AR139" s="66">
        <v>949</v>
      </c>
      <c r="AS139" s="66">
        <v>951</v>
      </c>
      <c r="AT139" s="66">
        <v>981</v>
      </c>
      <c r="AU139" s="66">
        <v>985</v>
      </c>
      <c r="AV139" s="66"/>
      <c r="AW139" s="66"/>
      <c r="AX139" s="66"/>
      <c r="AY139" s="66"/>
      <c r="AZ139" s="66"/>
      <c r="BA139" s="66"/>
      <c r="BB139" s="66"/>
      <c r="BC139" s="66"/>
      <c r="BD139" s="66"/>
      <c r="BE139" s="66"/>
      <c r="BF139" s="66"/>
      <c r="BG139" s="66"/>
      <c r="BH139" s="66"/>
      <c r="BI139" s="66"/>
      <c r="BJ139" s="66"/>
      <c r="BK139" s="66"/>
      <c r="BL139" s="66"/>
      <c r="BM139" s="66"/>
      <c r="BN139" s="66"/>
      <c r="BO139" s="66"/>
      <c r="BP139" s="66"/>
    </row>
    <row r="140" spans="1:68" s="60" customFormat="1" ht="26.4" x14ac:dyDescent="0.25">
      <c r="A140" s="54" t="s">
        <v>67</v>
      </c>
      <c r="B140" s="65">
        <v>7</v>
      </c>
      <c r="C140" s="46" t="s">
        <v>48</v>
      </c>
      <c r="D140" s="69">
        <v>42724</v>
      </c>
      <c r="E140" s="69">
        <v>42724</v>
      </c>
      <c r="F140" s="69">
        <v>42790</v>
      </c>
      <c r="G140" s="69">
        <v>42810</v>
      </c>
      <c r="H140" s="69">
        <v>42871</v>
      </c>
      <c r="I140" s="69">
        <v>42857</v>
      </c>
      <c r="J140" s="69">
        <v>42926</v>
      </c>
      <c r="K140" s="69">
        <v>42926</v>
      </c>
      <c r="L140" s="69">
        <v>42928</v>
      </c>
      <c r="M140" s="69">
        <v>42979</v>
      </c>
      <c r="N140" s="69">
        <v>43038</v>
      </c>
      <c r="O140" s="69">
        <v>43046</v>
      </c>
      <c r="P140" s="69">
        <v>43046</v>
      </c>
      <c r="Q140" s="69">
        <v>43122</v>
      </c>
      <c r="R140" s="69">
        <v>43122</v>
      </c>
      <c r="S140" s="69">
        <v>43150</v>
      </c>
      <c r="T140" s="69">
        <v>43223</v>
      </c>
      <c r="U140" s="69">
        <v>43207</v>
      </c>
      <c r="V140" s="69">
        <v>43265</v>
      </c>
      <c r="W140" s="69">
        <v>43266</v>
      </c>
      <c r="X140" s="69">
        <v>43356</v>
      </c>
      <c r="Y140" s="69">
        <v>43392</v>
      </c>
      <c r="Z140" s="69">
        <v>43423</v>
      </c>
      <c r="AA140" s="69">
        <v>43453</v>
      </c>
      <c r="AB140" s="69">
        <v>43483</v>
      </c>
      <c r="AC140" s="69">
        <v>43495</v>
      </c>
      <c r="AD140" s="69">
        <v>43518</v>
      </c>
      <c r="AE140" s="69">
        <v>43539</v>
      </c>
      <c r="AF140" s="69">
        <v>43599</v>
      </c>
      <c r="AG140" s="69">
        <v>43608</v>
      </c>
      <c r="AH140" s="69">
        <v>43616</v>
      </c>
      <c r="AI140" s="69">
        <v>43689</v>
      </c>
      <c r="AJ140" s="69">
        <v>43719</v>
      </c>
      <c r="AK140" s="69">
        <v>43742</v>
      </c>
      <c r="AL140" s="47">
        <v>43775</v>
      </c>
      <c r="AM140" s="69">
        <v>43812</v>
      </c>
      <c r="AN140" s="69">
        <v>43846</v>
      </c>
      <c r="AO140" s="69">
        <v>43878</v>
      </c>
      <c r="AP140" s="69">
        <v>43909</v>
      </c>
      <c r="AQ140" s="69">
        <v>43938</v>
      </c>
      <c r="AR140" s="69">
        <v>43966</v>
      </c>
      <c r="AS140" s="69">
        <v>43986</v>
      </c>
      <c r="AT140" s="69">
        <v>44022</v>
      </c>
      <c r="AU140" s="69">
        <v>44056</v>
      </c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  <c r="BH140" s="69"/>
      <c r="BI140" s="69"/>
      <c r="BJ140" s="69"/>
      <c r="BK140" s="69"/>
      <c r="BL140" s="69"/>
      <c r="BM140" s="69"/>
      <c r="BN140" s="69"/>
      <c r="BO140" s="69"/>
      <c r="BP140" s="69"/>
    </row>
    <row r="141" spans="1:68" s="10" customFormat="1" ht="26.4" x14ac:dyDescent="0.25">
      <c r="A141" s="54"/>
      <c r="B141" s="65">
        <v>8</v>
      </c>
      <c r="C141" s="46" t="s">
        <v>49</v>
      </c>
      <c r="D141" s="69">
        <v>42751</v>
      </c>
      <c r="E141" s="70">
        <v>42751</v>
      </c>
      <c r="F141" s="70">
        <v>42782</v>
      </c>
      <c r="G141" s="70">
        <v>42857</v>
      </c>
      <c r="H141" s="69">
        <v>42871</v>
      </c>
      <c r="I141" s="69">
        <v>42902</v>
      </c>
      <c r="J141" s="69">
        <v>42902</v>
      </c>
      <c r="K141" s="69">
        <v>42902</v>
      </c>
      <c r="L141" s="69">
        <v>42921</v>
      </c>
      <c r="M141" s="69">
        <v>42933</v>
      </c>
      <c r="N141" s="69">
        <v>42972</v>
      </c>
      <c r="O141" s="69">
        <v>42972</v>
      </c>
      <c r="P141" s="69">
        <v>42975</v>
      </c>
      <c r="Q141" s="69">
        <v>42975</v>
      </c>
      <c r="R141" s="69">
        <v>42975</v>
      </c>
      <c r="S141" s="69">
        <v>43209</v>
      </c>
      <c r="T141" s="69">
        <v>43213</v>
      </c>
      <c r="U141" s="69">
        <v>42975</v>
      </c>
      <c r="V141" s="69">
        <v>42975</v>
      </c>
      <c r="W141" s="69">
        <v>42975</v>
      </c>
      <c r="X141" s="69">
        <v>43213</v>
      </c>
      <c r="Y141" s="69">
        <v>43213</v>
      </c>
      <c r="Z141" s="69">
        <v>43403</v>
      </c>
      <c r="AA141" s="69">
        <v>43403</v>
      </c>
      <c r="AB141" s="69">
        <v>43474</v>
      </c>
      <c r="AC141" s="69">
        <v>43474</v>
      </c>
      <c r="AD141" s="69">
        <v>43474</v>
      </c>
      <c r="AE141" s="69">
        <v>43474</v>
      </c>
      <c r="AF141" s="69">
        <v>43474</v>
      </c>
      <c r="AG141" s="69">
        <v>43516</v>
      </c>
      <c r="AH141" s="69">
        <v>43522</v>
      </c>
      <c r="AI141" s="69">
        <v>43577</v>
      </c>
      <c r="AJ141" s="69">
        <v>43585</v>
      </c>
      <c r="AK141" s="69">
        <v>43703</v>
      </c>
      <c r="AL141" s="47">
        <v>43703</v>
      </c>
      <c r="AM141" s="69">
        <v>43703</v>
      </c>
      <c r="AN141" s="69">
        <v>43706</v>
      </c>
      <c r="AO141" s="69">
        <v>43724</v>
      </c>
      <c r="AP141" s="69">
        <v>43728</v>
      </c>
      <c r="AQ141" s="69">
        <v>43935</v>
      </c>
      <c r="AR141" s="69">
        <v>43965</v>
      </c>
      <c r="AS141" s="69">
        <v>43998</v>
      </c>
      <c r="AT141" s="69">
        <v>43999</v>
      </c>
      <c r="AU141" s="69">
        <v>44020</v>
      </c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  <c r="BH141" s="69"/>
      <c r="BI141" s="69"/>
      <c r="BJ141" s="69"/>
      <c r="BK141" s="69"/>
      <c r="BL141" s="69"/>
      <c r="BM141" s="69"/>
      <c r="BN141" s="69"/>
      <c r="BO141" s="69"/>
      <c r="BP141" s="69"/>
    </row>
    <row r="142" spans="1:68" s="10" customFormat="1" x14ac:dyDescent="0.25">
      <c r="A142" s="54"/>
      <c r="B142" s="65">
        <v>9</v>
      </c>
      <c r="C142" s="46" t="s">
        <v>27</v>
      </c>
      <c r="D142" s="69">
        <v>42703</v>
      </c>
      <c r="E142" s="69">
        <v>42780</v>
      </c>
      <c r="F142" s="69">
        <v>42780</v>
      </c>
      <c r="G142" s="69">
        <v>42786</v>
      </c>
      <c r="H142" s="69">
        <v>42853</v>
      </c>
      <c r="I142" s="69">
        <v>42828</v>
      </c>
      <c r="J142" s="69">
        <v>42926</v>
      </c>
      <c r="K142" s="69">
        <v>42926</v>
      </c>
      <c r="L142" s="69">
        <v>42935</v>
      </c>
      <c r="M142" s="69">
        <v>42935</v>
      </c>
      <c r="N142" s="69">
        <v>42935</v>
      </c>
      <c r="O142" s="69">
        <v>43087</v>
      </c>
      <c r="P142" s="69">
        <v>43087</v>
      </c>
      <c r="Q142" s="69">
        <v>43087</v>
      </c>
      <c r="R142" s="69">
        <v>43088</v>
      </c>
      <c r="S142" s="69">
        <v>42794</v>
      </c>
      <c r="T142" s="69">
        <v>43026</v>
      </c>
      <c r="U142" s="69">
        <v>43130</v>
      </c>
      <c r="V142" s="69">
        <v>43200</v>
      </c>
      <c r="W142" s="69">
        <v>43237</v>
      </c>
      <c r="X142" s="69">
        <v>43343</v>
      </c>
      <c r="Y142" s="69">
        <v>43346</v>
      </c>
      <c r="Z142" s="69">
        <v>43346</v>
      </c>
      <c r="AA142" s="69">
        <v>43409</v>
      </c>
      <c r="AB142" s="69">
        <v>43409</v>
      </c>
      <c r="AC142" s="69">
        <v>43409</v>
      </c>
      <c r="AD142" s="69">
        <v>43524</v>
      </c>
      <c r="AE142" s="69">
        <v>43545</v>
      </c>
      <c r="AF142" s="69">
        <v>43545</v>
      </c>
      <c r="AG142" s="69">
        <v>43600</v>
      </c>
      <c r="AH142" s="69">
        <v>43600</v>
      </c>
      <c r="AI142" s="69">
        <v>43614</v>
      </c>
      <c r="AJ142" s="69">
        <v>43721</v>
      </c>
      <c r="AK142" s="69">
        <v>43724</v>
      </c>
      <c r="AL142" s="47">
        <v>43761</v>
      </c>
      <c r="AM142" s="69">
        <v>43801</v>
      </c>
      <c r="AN142" s="69">
        <v>43822</v>
      </c>
      <c r="AO142" s="69">
        <v>43851</v>
      </c>
      <c r="AP142" s="69">
        <v>43866</v>
      </c>
      <c r="AQ142" s="69">
        <v>43868</v>
      </c>
      <c r="AR142" s="69">
        <v>43966</v>
      </c>
      <c r="AS142" s="69">
        <v>43983</v>
      </c>
      <c r="AT142" s="69">
        <v>44021</v>
      </c>
      <c r="AU142" s="69">
        <v>44062</v>
      </c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</row>
    <row r="143" spans="1:68" s="10" customFormat="1" x14ac:dyDescent="0.25">
      <c r="A143" s="54"/>
      <c r="B143" s="65">
        <v>10</v>
      </c>
      <c r="C143" s="72" t="s">
        <v>50</v>
      </c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>
        <v>7</v>
      </c>
      <c r="AL143" s="66">
        <v>12</v>
      </c>
      <c r="AM143" s="73">
        <v>2</v>
      </c>
      <c r="AN143" s="73">
        <v>13</v>
      </c>
      <c r="AO143" s="73">
        <v>7</v>
      </c>
      <c r="AP143" s="73">
        <v>8</v>
      </c>
      <c r="AQ143" s="73">
        <v>9</v>
      </c>
      <c r="AR143" s="73">
        <v>0</v>
      </c>
      <c r="AS143" s="73">
        <v>9</v>
      </c>
      <c r="AT143" s="73">
        <v>4</v>
      </c>
      <c r="AU143" s="73">
        <v>0</v>
      </c>
      <c r="AV143" s="73"/>
      <c r="AW143" s="73"/>
      <c r="AX143" s="73"/>
      <c r="AY143" s="73"/>
      <c r="AZ143" s="73"/>
      <c r="BA143" s="73"/>
      <c r="BB143" s="73"/>
      <c r="BC143" s="73"/>
      <c r="BD143" s="73"/>
      <c r="BE143" s="73"/>
      <c r="BF143" s="73"/>
      <c r="BG143" s="73"/>
      <c r="BH143" s="73"/>
      <c r="BI143" s="73"/>
      <c r="BJ143" s="73"/>
      <c r="BK143" s="73"/>
      <c r="BL143" s="73"/>
      <c r="BM143" s="73"/>
      <c r="BN143" s="73"/>
      <c r="BO143" s="73"/>
      <c r="BP143" s="73"/>
    </row>
    <row r="144" spans="1:68" s="10" customFormat="1" x14ac:dyDescent="0.25">
      <c r="A144" s="41"/>
      <c r="B144" s="65">
        <v>11</v>
      </c>
      <c r="C144" s="46" t="s">
        <v>28</v>
      </c>
      <c r="D144" s="66">
        <v>5</v>
      </c>
      <c r="E144" s="66">
        <v>19</v>
      </c>
      <c r="F144" s="66">
        <v>11</v>
      </c>
      <c r="G144" s="66">
        <v>0</v>
      </c>
      <c r="H144" s="66">
        <v>4</v>
      </c>
      <c r="I144" s="66">
        <v>23</v>
      </c>
      <c r="J144" s="66">
        <v>9</v>
      </c>
      <c r="K144" s="66">
        <v>12</v>
      </c>
      <c r="L144" s="66">
        <v>10</v>
      </c>
      <c r="M144" s="66">
        <v>13</v>
      </c>
      <c r="N144" s="66">
        <v>13</v>
      </c>
      <c r="O144" s="66">
        <v>16</v>
      </c>
      <c r="P144" s="66">
        <v>5</v>
      </c>
      <c r="Q144" s="66">
        <v>2</v>
      </c>
      <c r="R144" s="66">
        <v>12</v>
      </c>
      <c r="S144" s="66">
        <v>12</v>
      </c>
      <c r="T144" s="66">
        <v>11</v>
      </c>
      <c r="U144" s="66">
        <v>9</v>
      </c>
      <c r="V144" s="66">
        <v>22</v>
      </c>
      <c r="W144" s="66">
        <v>18</v>
      </c>
      <c r="X144" s="66">
        <v>13</v>
      </c>
      <c r="Y144" s="66">
        <v>8</v>
      </c>
      <c r="Z144" s="66">
        <v>15</v>
      </c>
      <c r="AA144" s="66">
        <v>8</v>
      </c>
      <c r="AB144" s="66">
        <v>0</v>
      </c>
      <c r="AC144" s="66">
        <v>1</v>
      </c>
      <c r="AD144" s="66">
        <v>30</v>
      </c>
      <c r="AE144" s="66">
        <v>24</v>
      </c>
      <c r="AF144" s="66">
        <v>13</v>
      </c>
      <c r="AG144" s="66">
        <v>21</v>
      </c>
      <c r="AH144" s="66">
        <v>21</v>
      </c>
      <c r="AI144" s="66">
        <v>16</v>
      </c>
      <c r="AJ144" s="66">
        <v>13</v>
      </c>
      <c r="AK144" s="66">
        <v>21</v>
      </c>
      <c r="AL144" s="66">
        <v>23</v>
      </c>
      <c r="AM144" s="66">
        <v>5</v>
      </c>
      <c r="AN144" s="66">
        <v>4</v>
      </c>
      <c r="AO144" s="66">
        <v>1</v>
      </c>
      <c r="AP144" s="66">
        <v>18</v>
      </c>
      <c r="AQ144" s="66">
        <v>12</v>
      </c>
      <c r="AR144" s="66">
        <v>2</v>
      </c>
      <c r="AS144" s="66">
        <v>2</v>
      </c>
      <c r="AT144" s="66">
        <v>3</v>
      </c>
      <c r="AU144" s="66">
        <v>19</v>
      </c>
      <c r="AV144" s="66"/>
      <c r="AW144" s="66"/>
      <c r="AX144" s="66"/>
      <c r="AY144" s="66"/>
      <c r="AZ144" s="66"/>
      <c r="BA144" s="66"/>
      <c r="BB144" s="66"/>
      <c r="BC144" s="66"/>
      <c r="BD144" s="66"/>
      <c r="BE144" s="66"/>
      <c r="BF144" s="66"/>
      <c r="BG144" s="66"/>
      <c r="BH144" s="66"/>
      <c r="BI144" s="66"/>
      <c r="BJ144" s="66"/>
      <c r="BK144" s="66"/>
      <c r="BL144" s="66"/>
      <c r="BM144" s="66"/>
      <c r="BN144" s="66"/>
      <c r="BO144" s="66"/>
      <c r="BP144" s="66"/>
    </row>
    <row r="145" spans="1:68" s="10" customFormat="1" x14ac:dyDescent="0.25">
      <c r="A145" s="41"/>
      <c r="B145" s="65">
        <v>12</v>
      </c>
      <c r="C145" s="46" t="s">
        <v>29</v>
      </c>
      <c r="D145" s="66">
        <v>3</v>
      </c>
      <c r="E145" s="66">
        <v>18</v>
      </c>
      <c r="F145" s="66">
        <v>5</v>
      </c>
      <c r="G145" s="66">
        <v>0</v>
      </c>
      <c r="H145" s="66">
        <v>1</v>
      </c>
      <c r="I145" s="66">
        <v>20</v>
      </c>
      <c r="J145" s="66">
        <v>8</v>
      </c>
      <c r="K145" s="66">
        <v>11</v>
      </c>
      <c r="L145" s="66">
        <v>9</v>
      </c>
      <c r="M145" s="66">
        <v>9</v>
      </c>
      <c r="N145" s="66">
        <v>8</v>
      </c>
      <c r="O145" s="66">
        <v>9</v>
      </c>
      <c r="P145" s="66">
        <v>4</v>
      </c>
      <c r="Q145" s="66">
        <v>2</v>
      </c>
      <c r="R145" s="66">
        <v>9</v>
      </c>
      <c r="S145" s="66">
        <v>7</v>
      </c>
      <c r="T145" s="66">
        <v>4</v>
      </c>
      <c r="U145" s="66">
        <v>6</v>
      </c>
      <c r="V145" s="66">
        <v>7</v>
      </c>
      <c r="W145" s="66">
        <v>12</v>
      </c>
      <c r="X145" s="66">
        <v>8</v>
      </c>
      <c r="Y145" s="66">
        <v>7</v>
      </c>
      <c r="Z145" s="66">
        <v>5</v>
      </c>
      <c r="AA145" s="66">
        <v>1</v>
      </c>
      <c r="AB145" s="66">
        <v>0</v>
      </c>
      <c r="AC145" s="66">
        <v>0</v>
      </c>
      <c r="AD145" s="66">
        <v>12</v>
      </c>
      <c r="AE145" s="66">
        <v>16</v>
      </c>
      <c r="AF145" s="66">
        <v>7</v>
      </c>
      <c r="AG145" s="66">
        <v>11</v>
      </c>
      <c r="AH145" s="66">
        <v>9</v>
      </c>
      <c r="AI145" s="66">
        <v>8</v>
      </c>
      <c r="AJ145" s="66">
        <v>8</v>
      </c>
      <c r="AK145" s="66">
        <v>11</v>
      </c>
      <c r="AL145" s="66">
        <v>11</v>
      </c>
      <c r="AM145" s="66">
        <v>4</v>
      </c>
      <c r="AN145" s="66">
        <v>2</v>
      </c>
      <c r="AO145" s="66">
        <v>1</v>
      </c>
      <c r="AP145" s="66">
        <v>16</v>
      </c>
      <c r="AQ145" s="66">
        <v>3</v>
      </c>
      <c r="AR145" s="66">
        <v>1</v>
      </c>
      <c r="AS145" s="66">
        <v>0</v>
      </c>
      <c r="AT145" s="66">
        <v>1</v>
      </c>
      <c r="AU145" s="66">
        <v>17</v>
      </c>
      <c r="AV145" s="66"/>
      <c r="AW145" s="66"/>
      <c r="AX145" s="66"/>
      <c r="AY145" s="66"/>
      <c r="AZ145" s="66"/>
      <c r="BA145" s="66"/>
      <c r="BB145" s="66"/>
      <c r="BC145" s="66"/>
      <c r="BD145" s="66"/>
      <c r="BE145" s="66"/>
      <c r="BF145" s="66"/>
      <c r="BG145" s="66"/>
      <c r="BH145" s="66"/>
      <c r="BI145" s="66"/>
      <c r="BJ145" s="66"/>
      <c r="BK145" s="66"/>
      <c r="BL145" s="66"/>
      <c r="BM145" s="66"/>
      <c r="BN145" s="66"/>
      <c r="BO145" s="66"/>
      <c r="BP145" s="66"/>
    </row>
    <row r="146" spans="1:68" s="10" customFormat="1" x14ac:dyDescent="0.25">
      <c r="A146" s="41"/>
      <c r="B146" s="65">
        <v>13</v>
      </c>
      <c r="C146" s="46" t="s">
        <v>51</v>
      </c>
      <c r="D146" s="66">
        <v>0</v>
      </c>
      <c r="E146" s="66">
        <v>0</v>
      </c>
      <c r="F146" s="66">
        <v>0</v>
      </c>
      <c r="G146" s="66">
        <v>0</v>
      </c>
      <c r="H146" s="66">
        <v>10</v>
      </c>
      <c r="I146" s="66">
        <v>0</v>
      </c>
      <c r="J146" s="66">
        <v>1</v>
      </c>
      <c r="K146" s="66">
        <v>10</v>
      </c>
      <c r="L146" s="66">
        <v>16</v>
      </c>
      <c r="M146" s="66">
        <v>9</v>
      </c>
      <c r="N146" s="66">
        <v>2</v>
      </c>
      <c r="O146" s="66">
        <v>0</v>
      </c>
      <c r="P146" s="66">
        <v>0</v>
      </c>
      <c r="Q146" s="66">
        <v>14</v>
      </c>
      <c r="R146" s="66">
        <v>5</v>
      </c>
      <c r="S146" s="66">
        <v>1</v>
      </c>
      <c r="T146" s="67">
        <v>12</v>
      </c>
      <c r="U146" s="67">
        <v>18</v>
      </c>
      <c r="V146" s="67">
        <v>8</v>
      </c>
      <c r="W146" s="74">
        <v>6</v>
      </c>
      <c r="X146" s="67">
        <v>14</v>
      </c>
      <c r="Y146" s="67">
        <v>12</v>
      </c>
      <c r="Z146" s="67">
        <v>5</v>
      </c>
      <c r="AA146" s="67">
        <v>0</v>
      </c>
      <c r="AB146" s="67">
        <v>0</v>
      </c>
      <c r="AC146" s="67">
        <v>15</v>
      </c>
      <c r="AD146" s="67">
        <v>17</v>
      </c>
      <c r="AE146" s="67">
        <v>20</v>
      </c>
      <c r="AF146" s="67">
        <v>24</v>
      </c>
      <c r="AG146" s="67">
        <v>16</v>
      </c>
      <c r="AH146" s="67">
        <v>10</v>
      </c>
      <c r="AI146" s="67">
        <v>18</v>
      </c>
      <c r="AJ146" s="67">
        <v>20</v>
      </c>
      <c r="AK146" s="67">
        <v>8</v>
      </c>
      <c r="AL146" s="68">
        <v>2</v>
      </c>
      <c r="AM146" s="67">
        <v>0</v>
      </c>
      <c r="AN146" s="67">
        <v>5</v>
      </c>
      <c r="AO146" s="67">
        <v>8</v>
      </c>
      <c r="AP146" s="67">
        <v>3</v>
      </c>
      <c r="AQ146" s="67">
        <v>0</v>
      </c>
      <c r="AR146" s="67">
        <v>2</v>
      </c>
      <c r="AS146" s="67">
        <v>7</v>
      </c>
      <c r="AT146" s="67">
        <v>10</v>
      </c>
      <c r="AU146" s="67">
        <v>5</v>
      </c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  <c r="BK146" s="67"/>
      <c r="BL146" s="67"/>
      <c r="BM146" s="67"/>
      <c r="BN146" s="67"/>
      <c r="BO146" s="67"/>
      <c r="BP146" s="67"/>
    </row>
    <row r="147" spans="1:68" s="10" customFormat="1" x14ac:dyDescent="0.25">
      <c r="A147" s="41"/>
      <c r="B147" s="65">
        <v>14</v>
      </c>
      <c r="C147" s="46" t="s">
        <v>52</v>
      </c>
      <c r="D147" s="66">
        <v>4</v>
      </c>
      <c r="E147" s="66">
        <v>9</v>
      </c>
      <c r="F147" s="66">
        <v>0</v>
      </c>
      <c r="G147" s="66">
        <v>0</v>
      </c>
      <c r="H147" s="66">
        <v>0</v>
      </c>
      <c r="I147" s="66">
        <v>0</v>
      </c>
      <c r="J147" s="66">
        <v>0</v>
      </c>
      <c r="K147" s="66">
        <v>4</v>
      </c>
      <c r="L147" s="66">
        <v>6</v>
      </c>
      <c r="M147" s="66">
        <v>7</v>
      </c>
      <c r="N147" s="66">
        <v>7</v>
      </c>
      <c r="O147" s="66">
        <v>5</v>
      </c>
      <c r="P147" s="66">
        <v>4</v>
      </c>
      <c r="Q147" s="66">
        <v>1</v>
      </c>
      <c r="R147" s="66">
        <v>2</v>
      </c>
      <c r="S147" s="66">
        <v>0</v>
      </c>
      <c r="T147" s="67">
        <v>67</v>
      </c>
      <c r="U147" s="67">
        <v>85</v>
      </c>
      <c r="V147" s="67">
        <v>65</v>
      </c>
      <c r="W147" s="74">
        <v>45</v>
      </c>
      <c r="X147" s="67">
        <v>6</v>
      </c>
      <c r="Y147" s="67">
        <v>14</v>
      </c>
      <c r="Z147" s="67">
        <v>9</v>
      </c>
      <c r="AA147" s="67">
        <v>3</v>
      </c>
      <c r="AB147" s="67">
        <v>1</v>
      </c>
      <c r="AC147" s="67">
        <v>3</v>
      </c>
      <c r="AD147" s="67">
        <v>6</v>
      </c>
      <c r="AE147" s="67">
        <v>2</v>
      </c>
      <c r="AF147" s="67">
        <v>40</v>
      </c>
      <c r="AG147" s="67">
        <v>43</v>
      </c>
      <c r="AH147" s="67">
        <v>48</v>
      </c>
      <c r="AI147" s="67">
        <v>41</v>
      </c>
      <c r="AJ147" s="67">
        <v>30</v>
      </c>
      <c r="AK147" s="67">
        <v>32</v>
      </c>
      <c r="AL147" s="68">
        <v>6</v>
      </c>
      <c r="AM147" s="67">
        <v>5</v>
      </c>
      <c r="AN147" s="67">
        <v>15</v>
      </c>
      <c r="AO147" s="67">
        <v>17</v>
      </c>
      <c r="AP147" s="67">
        <v>22</v>
      </c>
      <c r="AQ147" s="67">
        <v>3</v>
      </c>
      <c r="AR147" s="67">
        <v>1</v>
      </c>
      <c r="AS147" s="67">
        <v>1</v>
      </c>
      <c r="AT147" s="67">
        <v>2</v>
      </c>
      <c r="AU147" s="67">
        <v>5</v>
      </c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  <c r="BO147" s="67"/>
      <c r="BP147" s="67"/>
    </row>
    <row r="148" spans="1:68" ht="26.4" x14ac:dyDescent="0.25">
      <c r="B148" s="80">
        <v>15</v>
      </c>
      <c r="C148" s="62" t="s">
        <v>30</v>
      </c>
      <c r="D148" s="76">
        <f>SUM(D149:D151)</f>
        <v>0</v>
      </c>
      <c r="E148" s="76">
        <f>SUM(E149:E151)</f>
        <v>31</v>
      </c>
      <c r="F148" s="76">
        <f>SUM(F149:F151)</f>
        <v>196</v>
      </c>
      <c r="G148" s="76">
        <f>SUM(G149:G151)</f>
        <v>167</v>
      </c>
      <c r="H148" s="76">
        <f>SUM(H149:H151)</f>
        <v>133</v>
      </c>
      <c r="I148" s="76">
        <v>122</v>
      </c>
      <c r="J148" s="76">
        <v>130</v>
      </c>
      <c r="K148" s="76">
        <f>SUM(K149:K151)</f>
        <v>147</v>
      </c>
      <c r="L148" s="76">
        <f>SUM(L149:L151)</f>
        <v>339</v>
      </c>
      <c r="M148" s="76">
        <f>SUM(M149:M151)</f>
        <v>413</v>
      </c>
      <c r="N148" s="76">
        <v>186</v>
      </c>
      <c r="O148" s="76">
        <f t="shared" ref="O148:AT148" si="36">SUM(O149:O151)</f>
        <v>221</v>
      </c>
      <c r="P148" s="76">
        <f t="shared" si="36"/>
        <v>210</v>
      </c>
      <c r="Q148" s="76">
        <f t="shared" si="36"/>
        <v>195</v>
      </c>
      <c r="R148" s="76">
        <f t="shared" si="36"/>
        <v>239</v>
      </c>
      <c r="S148" s="76">
        <f t="shared" si="36"/>
        <v>174</v>
      </c>
      <c r="T148" s="76">
        <f t="shared" si="36"/>
        <v>198</v>
      </c>
      <c r="U148" s="76">
        <f t="shared" si="36"/>
        <v>166</v>
      </c>
      <c r="V148" s="76">
        <f t="shared" si="36"/>
        <v>187</v>
      </c>
      <c r="W148" s="76">
        <f t="shared" si="36"/>
        <v>178</v>
      </c>
      <c r="X148" s="76">
        <f t="shared" si="36"/>
        <v>339</v>
      </c>
      <c r="Y148" s="76">
        <f t="shared" si="36"/>
        <v>274</v>
      </c>
      <c r="Z148" s="76">
        <f t="shared" si="36"/>
        <v>307</v>
      </c>
      <c r="AA148" s="76">
        <f t="shared" si="36"/>
        <v>293</v>
      </c>
      <c r="AB148" s="76">
        <f t="shared" si="36"/>
        <v>327</v>
      </c>
      <c r="AC148" s="76">
        <f t="shared" si="36"/>
        <v>263</v>
      </c>
      <c r="AD148" s="76">
        <f t="shared" si="36"/>
        <v>249</v>
      </c>
      <c r="AE148" s="76">
        <f t="shared" si="36"/>
        <v>431</v>
      </c>
      <c r="AF148" s="76">
        <f t="shared" si="36"/>
        <v>304</v>
      </c>
      <c r="AG148" s="76">
        <f t="shared" si="36"/>
        <v>224</v>
      </c>
      <c r="AH148" s="76">
        <f t="shared" si="36"/>
        <v>267</v>
      </c>
      <c r="AI148" s="76">
        <f t="shared" si="36"/>
        <v>296</v>
      </c>
      <c r="AJ148" s="76">
        <f t="shared" si="36"/>
        <v>370</v>
      </c>
      <c r="AK148" s="76">
        <f t="shared" si="36"/>
        <v>338</v>
      </c>
      <c r="AL148" s="77">
        <f t="shared" si="36"/>
        <v>337</v>
      </c>
      <c r="AM148" s="76">
        <f t="shared" si="36"/>
        <v>378</v>
      </c>
      <c r="AN148" s="76">
        <f t="shared" si="36"/>
        <v>380</v>
      </c>
      <c r="AO148" s="76">
        <f t="shared" si="36"/>
        <v>260</v>
      </c>
      <c r="AP148" s="76">
        <f t="shared" si="36"/>
        <v>340</v>
      </c>
      <c r="AQ148" s="76">
        <f t="shared" si="36"/>
        <v>292</v>
      </c>
      <c r="AR148" s="76">
        <f t="shared" si="36"/>
        <v>312</v>
      </c>
      <c r="AS148" s="76">
        <f t="shared" si="36"/>
        <v>229</v>
      </c>
      <c r="AT148" s="76">
        <f t="shared" si="36"/>
        <v>194</v>
      </c>
      <c r="AU148" s="76">
        <f t="shared" ref="AU148:BP148" si="37">SUM(AU149:AU151)</f>
        <v>290</v>
      </c>
      <c r="AV148" s="76">
        <f t="shared" si="37"/>
        <v>0</v>
      </c>
      <c r="AW148" s="76">
        <f t="shared" si="37"/>
        <v>0</v>
      </c>
      <c r="AX148" s="76">
        <f t="shared" si="37"/>
        <v>0</v>
      </c>
      <c r="AY148" s="76">
        <f t="shared" si="37"/>
        <v>0</v>
      </c>
      <c r="AZ148" s="76">
        <f t="shared" si="37"/>
        <v>0</v>
      </c>
      <c r="BA148" s="76">
        <f t="shared" si="37"/>
        <v>0</v>
      </c>
      <c r="BB148" s="76">
        <f t="shared" si="37"/>
        <v>0</v>
      </c>
      <c r="BC148" s="76">
        <f t="shared" si="37"/>
        <v>0</v>
      </c>
      <c r="BD148" s="76">
        <f t="shared" si="37"/>
        <v>0</v>
      </c>
      <c r="BE148" s="76">
        <f t="shared" si="37"/>
        <v>0</v>
      </c>
      <c r="BF148" s="76">
        <f t="shared" si="37"/>
        <v>0</v>
      </c>
      <c r="BG148" s="76">
        <f t="shared" si="37"/>
        <v>0</v>
      </c>
      <c r="BH148" s="76">
        <f t="shared" si="37"/>
        <v>0</v>
      </c>
      <c r="BI148" s="76">
        <f t="shared" si="37"/>
        <v>0</v>
      </c>
      <c r="BJ148" s="76">
        <f t="shared" si="37"/>
        <v>0</v>
      </c>
      <c r="BK148" s="76">
        <f t="shared" si="37"/>
        <v>0</v>
      </c>
      <c r="BL148" s="76">
        <f t="shared" si="37"/>
        <v>0</v>
      </c>
      <c r="BM148" s="76">
        <f t="shared" si="37"/>
        <v>0</v>
      </c>
      <c r="BN148" s="76">
        <f t="shared" si="37"/>
        <v>0</v>
      </c>
      <c r="BO148" s="76">
        <f t="shared" si="37"/>
        <v>0</v>
      </c>
      <c r="BP148" s="76">
        <f t="shared" si="37"/>
        <v>0</v>
      </c>
    </row>
    <row r="149" spans="1:68" s="10" customFormat="1" x14ac:dyDescent="0.25">
      <c r="A149" s="41"/>
      <c r="B149" s="65"/>
      <c r="C149" s="46" t="s">
        <v>53</v>
      </c>
      <c r="D149" s="66">
        <v>0</v>
      </c>
      <c r="E149" s="66">
        <v>31</v>
      </c>
      <c r="F149" s="66">
        <v>108</v>
      </c>
      <c r="G149" s="66">
        <v>83</v>
      </c>
      <c r="H149" s="66">
        <v>71</v>
      </c>
      <c r="I149" s="66">
        <v>54</v>
      </c>
      <c r="J149" s="66">
        <v>65</v>
      </c>
      <c r="K149" s="66">
        <v>61</v>
      </c>
      <c r="L149" s="66">
        <v>134</v>
      </c>
      <c r="M149" s="66">
        <v>188</v>
      </c>
      <c r="N149" s="66">
        <v>77</v>
      </c>
      <c r="O149" s="66">
        <v>111</v>
      </c>
      <c r="P149" s="66">
        <v>93</v>
      </c>
      <c r="Q149" s="66">
        <v>119</v>
      </c>
      <c r="R149" s="66">
        <v>99</v>
      </c>
      <c r="S149" s="66">
        <v>87</v>
      </c>
      <c r="T149" s="66">
        <v>115</v>
      </c>
      <c r="U149" s="66">
        <v>81</v>
      </c>
      <c r="V149" s="66">
        <v>89</v>
      </c>
      <c r="W149" s="66">
        <v>93</v>
      </c>
      <c r="X149" s="66">
        <v>158</v>
      </c>
      <c r="Y149" s="66">
        <v>137</v>
      </c>
      <c r="Z149" s="66">
        <v>126</v>
      </c>
      <c r="AA149" s="66">
        <v>132</v>
      </c>
      <c r="AB149" s="66">
        <v>147</v>
      </c>
      <c r="AC149" s="66">
        <v>97</v>
      </c>
      <c r="AD149" s="66">
        <v>110</v>
      </c>
      <c r="AE149" s="66">
        <v>141</v>
      </c>
      <c r="AF149" s="66">
        <v>130</v>
      </c>
      <c r="AG149" s="66">
        <v>105</v>
      </c>
      <c r="AH149" s="66">
        <v>111</v>
      </c>
      <c r="AI149" s="66">
        <v>150</v>
      </c>
      <c r="AJ149" s="66">
        <v>125</v>
      </c>
      <c r="AK149" s="66">
        <v>114</v>
      </c>
      <c r="AL149" s="66">
        <v>127</v>
      </c>
      <c r="AM149" s="66">
        <v>177</v>
      </c>
      <c r="AN149" s="66">
        <v>207</v>
      </c>
      <c r="AO149" s="66">
        <v>138</v>
      </c>
      <c r="AP149" s="66">
        <v>134</v>
      </c>
      <c r="AQ149" s="66">
        <v>96</v>
      </c>
      <c r="AR149" s="66">
        <v>121</v>
      </c>
      <c r="AS149" s="66">
        <v>81</v>
      </c>
      <c r="AT149" s="66">
        <v>16</v>
      </c>
      <c r="AU149" s="66">
        <v>110</v>
      </c>
      <c r="AV149" s="66"/>
      <c r="AW149" s="66"/>
      <c r="AX149" s="66"/>
      <c r="AY149" s="66"/>
      <c r="AZ149" s="66"/>
      <c r="BA149" s="66"/>
      <c r="BB149" s="66"/>
      <c r="BC149" s="66"/>
      <c r="BD149" s="66"/>
      <c r="BE149" s="66"/>
      <c r="BF149" s="66"/>
      <c r="BG149" s="66"/>
      <c r="BH149" s="66"/>
      <c r="BI149" s="66"/>
      <c r="BJ149" s="66"/>
      <c r="BK149" s="66"/>
      <c r="BL149" s="66"/>
      <c r="BM149" s="66"/>
      <c r="BN149" s="66"/>
      <c r="BO149" s="66"/>
      <c r="BP149" s="66"/>
    </row>
    <row r="150" spans="1:68" s="10" customFormat="1" x14ac:dyDescent="0.25">
      <c r="A150" s="41"/>
      <c r="B150" s="65"/>
      <c r="C150" s="46" t="s">
        <v>54</v>
      </c>
      <c r="D150" s="66">
        <v>0</v>
      </c>
      <c r="E150" s="66">
        <v>0</v>
      </c>
      <c r="F150" s="66">
        <v>52</v>
      </c>
      <c r="G150" s="66">
        <v>57</v>
      </c>
      <c r="H150" s="66">
        <v>51</v>
      </c>
      <c r="I150" s="66">
        <v>55</v>
      </c>
      <c r="J150" s="66">
        <v>47</v>
      </c>
      <c r="K150" s="66">
        <v>66</v>
      </c>
      <c r="L150" s="66">
        <v>158</v>
      </c>
      <c r="M150" s="66">
        <v>153</v>
      </c>
      <c r="N150" s="66">
        <v>66</v>
      </c>
      <c r="O150" s="66">
        <v>77</v>
      </c>
      <c r="P150" s="66">
        <v>75</v>
      </c>
      <c r="Q150" s="66">
        <v>67</v>
      </c>
      <c r="R150" s="66">
        <v>96</v>
      </c>
      <c r="S150" s="66">
        <v>78</v>
      </c>
      <c r="T150" s="66">
        <v>71</v>
      </c>
      <c r="U150" s="66">
        <v>43</v>
      </c>
      <c r="V150" s="66">
        <v>57</v>
      </c>
      <c r="W150" s="66">
        <v>48</v>
      </c>
      <c r="X150" s="66">
        <v>125</v>
      </c>
      <c r="Y150" s="66">
        <v>108</v>
      </c>
      <c r="Z150" s="66">
        <v>131</v>
      </c>
      <c r="AA150" s="66">
        <v>109</v>
      </c>
      <c r="AB150" s="66">
        <v>116</v>
      </c>
      <c r="AC150" s="66">
        <v>110</v>
      </c>
      <c r="AD150" s="66">
        <v>113</v>
      </c>
      <c r="AE150" s="66">
        <v>193</v>
      </c>
      <c r="AF150" s="66">
        <v>152</v>
      </c>
      <c r="AG150" s="66">
        <v>110</v>
      </c>
      <c r="AH150" s="66">
        <v>141</v>
      </c>
      <c r="AI150" s="66">
        <v>133</v>
      </c>
      <c r="AJ150" s="66">
        <v>138</v>
      </c>
      <c r="AK150" s="66">
        <v>155</v>
      </c>
      <c r="AL150" s="66">
        <v>154</v>
      </c>
      <c r="AM150" s="66">
        <v>143</v>
      </c>
      <c r="AN150" s="66">
        <v>131</v>
      </c>
      <c r="AO150" s="66">
        <v>103</v>
      </c>
      <c r="AP150" s="66">
        <v>156</v>
      </c>
      <c r="AQ150" s="66">
        <v>144</v>
      </c>
      <c r="AR150" s="66">
        <v>127</v>
      </c>
      <c r="AS150" s="66">
        <v>126</v>
      </c>
      <c r="AT150" s="66">
        <v>103</v>
      </c>
      <c r="AU150" s="66">
        <v>133</v>
      </c>
      <c r="AV150" s="66"/>
      <c r="AW150" s="66"/>
      <c r="AX150" s="66"/>
      <c r="AY150" s="66"/>
      <c r="AZ150" s="66"/>
      <c r="BA150" s="66"/>
      <c r="BB150" s="66"/>
      <c r="BC150" s="66"/>
      <c r="BD150" s="66"/>
      <c r="BE150" s="66"/>
      <c r="BF150" s="66"/>
      <c r="BG150" s="66"/>
      <c r="BH150" s="66"/>
      <c r="BI150" s="66"/>
      <c r="BJ150" s="66"/>
      <c r="BK150" s="66"/>
      <c r="BL150" s="66"/>
      <c r="BM150" s="66"/>
      <c r="BN150" s="66"/>
      <c r="BO150" s="66"/>
      <c r="BP150" s="66"/>
    </row>
    <row r="151" spans="1:68" s="10" customFormat="1" x14ac:dyDescent="0.25">
      <c r="A151" s="41"/>
      <c r="B151" s="65"/>
      <c r="C151" s="46" t="s">
        <v>55</v>
      </c>
      <c r="D151" s="66">
        <v>0</v>
      </c>
      <c r="E151" s="66">
        <v>0</v>
      </c>
      <c r="F151" s="66">
        <v>36</v>
      </c>
      <c r="G151" s="66">
        <v>27</v>
      </c>
      <c r="H151" s="66">
        <v>11</v>
      </c>
      <c r="I151" s="66">
        <v>13</v>
      </c>
      <c r="J151" s="66">
        <v>18</v>
      </c>
      <c r="K151" s="66">
        <v>20</v>
      </c>
      <c r="L151" s="66">
        <v>47</v>
      </c>
      <c r="M151" s="66">
        <v>72</v>
      </c>
      <c r="N151" s="66">
        <v>43</v>
      </c>
      <c r="O151" s="66">
        <v>33</v>
      </c>
      <c r="P151" s="66">
        <v>42</v>
      </c>
      <c r="Q151" s="66">
        <v>9</v>
      </c>
      <c r="R151" s="66">
        <v>44</v>
      </c>
      <c r="S151" s="66">
        <v>9</v>
      </c>
      <c r="T151" s="66">
        <v>12</v>
      </c>
      <c r="U151" s="66">
        <v>42</v>
      </c>
      <c r="V151" s="66">
        <v>41</v>
      </c>
      <c r="W151" s="66">
        <v>37</v>
      </c>
      <c r="X151" s="66">
        <v>56</v>
      </c>
      <c r="Y151" s="66">
        <v>29</v>
      </c>
      <c r="Z151" s="66">
        <v>50</v>
      </c>
      <c r="AA151" s="66">
        <v>52</v>
      </c>
      <c r="AB151" s="66">
        <v>64</v>
      </c>
      <c r="AC151" s="66">
        <v>56</v>
      </c>
      <c r="AD151" s="66">
        <v>26</v>
      </c>
      <c r="AE151" s="66">
        <v>97</v>
      </c>
      <c r="AF151" s="66">
        <v>22</v>
      </c>
      <c r="AG151" s="66">
        <v>9</v>
      </c>
      <c r="AH151" s="66">
        <v>15</v>
      </c>
      <c r="AI151" s="66">
        <v>13</v>
      </c>
      <c r="AJ151" s="66">
        <v>107</v>
      </c>
      <c r="AK151" s="66">
        <v>69</v>
      </c>
      <c r="AL151" s="66">
        <v>56</v>
      </c>
      <c r="AM151" s="66">
        <v>58</v>
      </c>
      <c r="AN151" s="66">
        <v>42</v>
      </c>
      <c r="AO151" s="66">
        <v>19</v>
      </c>
      <c r="AP151" s="66">
        <v>50</v>
      </c>
      <c r="AQ151" s="66">
        <v>52</v>
      </c>
      <c r="AR151" s="66">
        <v>64</v>
      </c>
      <c r="AS151" s="66">
        <v>22</v>
      </c>
      <c r="AT151" s="66">
        <v>75</v>
      </c>
      <c r="AU151" s="66">
        <v>47</v>
      </c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</row>
    <row r="152" spans="1:68" s="10" customFormat="1" ht="26.4" x14ac:dyDescent="0.25">
      <c r="A152" s="41"/>
      <c r="B152" s="65">
        <v>16</v>
      </c>
      <c r="C152" s="46" t="s">
        <v>56</v>
      </c>
      <c r="D152" s="66">
        <v>4</v>
      </c>
      <c r="E152" s="66">
        <v>4</v>
      </c>
      <c r="F152" s="66">
        <v>11</v>
      </c>
      <c r="G152" s="66">
        <v>3</v>
      </c>
      <c r="H152" s="66">
        <v>4</v>
      </c>
      <c r="I152" s="66">
        <v>13</v>
      </c>
      <c r="J152" s="66">
        <v>6</v>
      </c>
      <c r="K152" s="66">
        <v>5</v>
      </c>
      <c r="L152" s="66">
        <v>2</v>
      </c>
      <c r="M152" s="66">
        <v>12</v>
      </c>
      <c r="N152" s="66">
        <v>5</v>
      </c>
      <c r="O152" s="66">
        <v>14</v>
      </c>
      <c r="P152" s="66">
        <v>10</v>
      </c>
      <c r="Q152" s="66">
        <v>8</v>
      </c>
      <c r="R152" s="66">
        <v>5</v>
      </c>
      <c r="S152" s="66">
        <v>7</v>
      </c>
      <c r="T152" s="67">
        <v>4</v>
      </c>
      <c r="U152" s="67">
        <v>8</v>
      </c>
      <c r="V152" s="67">
        <v>12</v>
      </c>
      <c r="W152" s="67">
        <v>1</v>
      </c>
      <c r="X152" s="67">
        <v>5</v>
      </c>
      <c r="Y152" s="67">
        <v>29</v>
      </c>
      <c r="Z152" s="67">
        <v>19</v>
      </c>
      <c r="AA152" s="67">
        <v>9</v>
      </c>
      <c r="AB152" s="67">
        <v>3</v>
      </c>
      <c r="AC152" s="67">
        <v>9</v>
      </c>
      <c r="AD152" s="67">
        <v>3</v>
      </c>
      <c r="AE152" s="67">
        <v>9</v>
      </c>
      <c r="AF152" s="67">
        <v>16</v>
      </c>
      <c r="AG152" s="67">
        <v>27</v>
      </c>
      <c r="AH152" s="67">
        <v>12</v>
      </c>
      <c r="AI152" s="67">
        <v>18</v>
      </c>
      <c r="AJ152" s="67">
        <v>20</v>
      </c>
      <c r="AK152" s="67">
        <v>42</v>
      </c>
      <c r="AL152" s="68">
        <v>19</v>
      </c>
      <c r="AM152" s="67">
        <v>9</v>
      </c>
      <c r="AN152" s="67">
        <v>11</v>
      </c>
      <c r="AO152" s="67">
        <v>30</v>
      </c>
      <c r="AP152" s="67">
        <v>11</v>
      </c>
      <c r="AQ152" s="67">
        <v>14</v>
      </c>
      <c r="AR152" s="67">
        <v>16</v>
      </c>
      <c r="AS152" s="67">
        <v>8</v>
      </c>
      <c r="AT152" s="67">
        <v>11</v>
      </c>
      <c r="AU152" s="67">
        <v>14</v>
      </c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</row>
    <row r="153" spans="1:68" s="10" customFormat="1" ht="26.4" x14ac:dyDescent="0.25">
      <c r="A153" s="41"/>
      <c r="B153" s="65"/>
      <c r="C153" s="46" t="s">
        <v>57</v>
      </c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8"/>
      <c r="AM153" s="67"/>
      <c r="AN153" s="67"/>
      <c r="AO153" s="67"/>
      <c r="AP153" s="67"/>
      <c r="AQ153" s="67"/>
      <c r="AR153" s="67"/>
      <c r="AS153" s="67"/>
      <c r="AT153" s="67">
        <v>0</v>
      </c>
      <c r="AU153" s="67">
        <v>0</v>
      </c>
      <c r="AV153" s="67"/>
      <c r="AW153" s="67"/>
      <c r="AX153" s="67"/>
      <c r="AY153" s="67"/>
      <c r="AZ153" s="67"/>
      <c r="BA153" s="67"/>
      <c r="BB153" s="67"/>
      <c r="BC153" s="67"/>
      <c r="BD153" s="67"/>
      <c r="BE153" s="67"/>
      <c r="BF153" s="67"/>
      <c r="BG153" s="67"/>
      <c r="BH153" s="67"/>
      <c r="BI153" s="67"/>
      <c r="BJ153" s="67"/>
      <c r="BK153" s="67"/>
      <c r="BL153" s="67"/>
      <c r="BM153" s="67"/>
      <c r="BN153" s="67"/>
      <c r="BO153" s="67"/>
      <c r="BP153" s="67"/>
    </row>
    <row r="154" spans="1:68" s="10" customFormat="1" x14ac:dyDescent="0.25">
      <c r="A154" s="41"/>
      <c r="B154" s="65">
        <v>17</v>
      </c>
      <c r="C154" s="46" t="s">
        <v>68</v>
      </c>
      <c r="D154" s="66">
        <v>0</v>
      </c>
      <c r="E154" s="66">
        <v>0</v>
      </c>
      <c r="F154" s="66">
        <v>1</v>
      </c>
      <c r="G154" s="66">
        <v>0</v>
      </c>
      <c r="H154" s="66">
        <v>12</v>
      </c>
      <c r="I154" s="66">
        <v>8</v>
      </c>
      <c r="J154" s="66">
        <v>1</v>
      </c>
      <c r="K154" s="66">
        <v>6</v>
      </c>
      <c r="L154" s="66">
        <v>13</v>
      </c>
      <c r="M154" s="66">
        <v>7</v>
      </c>
      <c r="N154" s="66">
        <v>6</v>
      </c>
      <c r="O154" s="66">
        <v>4</v>
      </c>
      <c r="P154" s="66">
        <v>5</v>
      </c>
      <c r="Q154" s="66">
        <v>10</v>
      </c>
      <c r="R154" s="66">
        <v>6</v>
      </c>
      <c r="S154" s="66">
        <v>0</v>
      </c>
      <c r="T154" s="67">
        <v>9</v>
      </c>
      <c r="U154" s="67">
        <v>0</v>
      </c>
      <c r="V154" s="67">
        <v>0</v>
      </c>
      <c r="W154" s="67">
        <v>3</v>
      </c>
      <c r="X154" s="67">
        <v>0</v>
      </c>
      <c r="Y154" s="67">
        <v>0</v>
      </c>
      <c r="Z154" s="67">
        <v>1</v>
      </c>
      <c r="AA154" s="67">
        <v>1</v>
      </c>
      <c r="AB154" s="67">
        <v>0</v>
      </c>
      <c r="AC154" s="67">
        <v>4</v>
      </c>
      <c r="AD154" s="67">
        <v>4</v>
      </c>
      <c r="AE154" s="67">
        <v>6</v>
      </c>
      <c r="AF154" s="67">
        <v>6</v>
      </c>
      <c r="AG154" s="67">
        <v>0</v>
      </c>
      <c r="AH154" s="67">
        <v>0</v>
      </c>
      <c r="AI154" s="67">
        <v>1</v>
      </c>
      <c r="AJ154" s="67">
        <v>6</v>
      </c>
      <c r="AK154" s="67">
        <v>0</v>
      </c>
      <c r="AL154" s="68">
        <v>0</v>
      </c>
      <c r="AM154" s="67">
        <v>4</v>
      </c>
      <c r="AN154" s="67">
        <v>0</v>
      </c>
      <c r="AO154" s="67">
        <v>3</v>
      </c>
      <c r="AP154" s="67">
        <v>12</v>
      </c>
      <c r="AQ154" s="67">
        <v>0</v>
      </c>
      <c r="AR154" s="67">
        <v>0</v>
      </c>
      <c r="AS154" s="67">
        <v>0</v>
      </c>
      <c r="AT154" s="67">
        <v>1</v>
      </c>
      <c r="AU154" s="67">
        <v>1</v>
      </c>
      <c r="AV154" s="67"/>
      <c r="AW154" s="67"/>
      <c r="AX154" s="67"/>
      <c r="AY154" s="67"/>
      <c r="AZ154" s="67"/>
      <c r="BA154" s="67"/>
      <c r="BB154" s="67"/>
      <c r="BC154" s="67"/>
      <c r="BD154" s="67"/>
      <c r="BE154" s="67"/>
      <c r="BF154" s="67"/>
      <c r="BG154" s="67"/>
      <c r="BH154" s="67"/>
      <c r="BI154" s="67"/>
      <c r="BJ154" s="67"/>
      <c r="BK154" s="67"/>
      <c r="BL154" s="67"/>
      <c r="BM154" s="67"/>
      <c r="BN154" s="67"/>
      <c r="BO154" s="67"/>
      <c r="BP154" s="67"/>
    </row>
    <row r="155" spans="1:68" s="10" customFormat="1" x14ac:dyDescent="0.25">
      <c r="A155" s="41"/>
      <c r="B155" s="65">
        <v>18</v>
      </c>
      <c r="C155" s="46" t="s">
        <v>69</v>
      </c>
      <c r="D155" s="66">
        <v>156</v>
      </c>
      <c r="E155" s="66">
        <v>56</v>
      </c>
      <c r="F155" s="66">
        <v>100</v>
      </c>
      <c r="G155" s="66">
        <v>93</v>
      </c>
      <c r="H155" s="66">
        <v>164</v>
      </c>
      <c r="I155" s="66">
        <v>146</v>
      </c>
      <c r="J155" s="66">
        <v>90</v>
      </c>
      <c r="K155" s="66">
        <v>88</v>
      </c>
      <c r="L155" s="66">
        <v>143</v>
      </c>
      <c r="M155" s="66">
        <v>52</v>
      </c>
      <c r="N155" s="66">
        <v>80</v>
      </c>
      <c r="O155" s="66">
        <v>53</v>
      </c>
      <c r="P155" s="66">
        <v>94</v>
      </c>
      <c r="Q155" s="66">
        <v>62</v>
      </c>
      <c r="R155" s="66">
        <v>78</v>
      </c>
      <c r="S155" s="66">
        <v>26</v>
      </c>
      <c r="T155" s="67">
        <v>191</v>
      </c>
      <c r="U155" s="67">
        <v>76</v>
      </c>
      <c r="V155" s="67">
        <v>80</v>
      </c>
      <c r="W155" s="67">
        <v>62</v>
      </c>
      <c r="X155" s="67">
        <v>59</v>
      </c>
      <c r="Y155" s="67">
        <v>173</v>
      </c>
      <c r="Z155" s="67">
        <v>80</v>
      </c>
      <c r="AA155" s="67">
        <v>83</v>
      </c>
      <c r="AB155" s="67">
        <v>60</v>
      </c>
      <c r="AC155" s="67">
        <v>246</v>
      </c>
      <c r="AD155" s="67">
        <v>174</v>
      </c>
      <c r="AE155" s="67">
        <v>144</v>
      </c>
      <c r="AF155" s="67">
        <v>156</v>
      </c>
      <c r="AG155" s="67">
        <v>127</v>
      </c>
      <c r="AH155" s="67">
        <v>223</v>
      </c>
      <c r="AI155" s="67">
        <v>144</v>
      </c>
      <c r="AJ155" s="67">
        <v>202</v>
      </c>
      <c r="AK155" s="67">
        <v>244</v>
      </c>
      <c r="AL155" s="68">
        <v>159</v>
      </c>
      <c r="AM155" s="67">
        <v>167</v>
      </c>
      <c r="AN155" s="67">
        <v>230</v>
      </c>
      <c r="AO155" s="67">
        <v>192</v>
      </c>
      <c r="AP155" s="67">
        <v>200</v>
      </c>
      <c r="AQ155" s="67">
        <v>131</v>
      </c>
      <c r="AR155" s="67">
        <v>127</v>
      </c>
      <c r="AS155" s="67">
        <v>108</v>
      </c>
      <c r="AT155" s="67">
        <v>99</v>
      </c>
      <c r="AU155" s="67">
        <v>148</v>
      </c>
      <c r="AV155" s="67"/>
      <c r="AW155" s="67"/>
      <c r="AX155" s="67"/>
      <c r="AY155" s="67"/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  <c r="BM155" s="67"/>
      <c r="BN155" s="67"/>
      <c r="BO155" s="67"/>
      <c r="BP155" s="67"/>
    </row>
  </sheetData>
  <sheetProtection algorithmName="SHA-512" hashValue="iQY+Rz5RMPQ2WRjH35aHoEgW1986skfiR4Sh2h0C22dSuddixYClyChoDO6AXC6cDOVtsvolmrRh5Amw85R7EA==" saltValue="kLeX4b2cXcM4Ph/UMMTxXQ==" spinCount="100000" sheet="1"/>
  <mergeCells count="6">
    <mergeCell ref="B7:C7"/>
    <mergeCell ref="B2:AB2"/>
    <mergeCell ref="B3:AB3"/>
    <mergeCell ref="B4:AB4"/>
    <mergeCell ref="B5:C5"/>
    <mergeCell ref="D5:AB5"/>
  </mergeCells>
  <pageMargins left="0" right="0" top="0.13888888888888901" bottom="0.13888888888888901" header="0" footer="0"/>
  <pageSetup paperSize="9" firstPageNumber="0" pageOrder="overThenDown" orientation="portrait" horizontalDpi="300" verticalDpi="300"/>
  <headerFooter>
    <oddHeader>&amp;C&amp;"Arial,Normal"&amp;10&amp;A</oddHeader>
    <oddFooter>&amp;C&amp;"Arial,Normal"&amp;10Página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19"/>
  <sheetViews>
    <sheetView showGridLines="0" tabSelected="1" zoomScale="110" zoomScaleNormal="110" workbookViewId="0">
      <pane xSplit="17" ySplit="5" topLeftCell="BG6" activePane="bottomRight" state="frozen"/>
      <selection pane="topRight" activeCell="BH1" sqref="BH1"/>
      <selection pane="bottomLeft" activeCell="A112" sqref="A112"/>
      <selection pane="bottomRight" activeCell="AB73" sqref="AB73"/>
    </sheetView>
  </sheetViews>
  <sheetFormatPr baseColWidth="10" defaultColWidth="8.81640625" defaultRowHeight="13.8" x14ac:dyDescent="0.25"/>
  <cols>
    <col min="1" max="1" width="8.36328125" style="1" hidden="1" customWidth="1"/>
    <col min="2" max="2" width="17.90625" style="1" customWidth="1"/>
    <col min="3" max="3" width="5.08984375" style="1" customWidth="1"/>
    <col min="4" max="4" width="22.453125" style="1" customWidth="1"/>
    <col min="5" max="5" width="21.08984375" style="1" customWidth="1"/>
    <col min="6" max="7" width="8.36328125" style="1" hidden="1" customWidth="1"/>
    <col min="8" max="8" width="28.90625" style="1" hidden="1" customWidth="1"/>
    <col min="9" max="9" width="3.08984375" style="1" customWidth="1"/>
    <col min="10" max="10" width="5" style="1" customWidth="1"/>
    <col min="11" max="11" width="3.36328125" style="1" customWidth="1"/>
    <col min="12" max="12" width="4.453125" style="1" customWidth="1"/>
    <col min="13" max="13" width="3.08984375" style="1" customWidth="1"/>
    <col min="14" max="14" width="3.36328125" style="1" customWidth="1"/>
    <col min="15" max="15" width="5.7265625" style="1" customWidth="1"/>
    <col min="16" max="16" width="3.36328125" style="1" customWidth="1"/>
    <col min="17" max="17" width="5.08984375" style="1" customWidth="1"/>
    <col min="18" max="18" width="7.453125" style="83" customWidth="1"/>
    <col min="19" max="66" width="7.36328125" style="83" customWidth="1"/>
    <col min="67" max="1025" width="8.6328125" style="1" customWidth="1"/>
  </cols>
  <sheetData>
    <row r="1" spans="2:80" ht="60.6" customHeight="1" x14ac:dyDescent="0.25">
      <c r="B1" s="221" t="s">
        <v>70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2:80" ht="23.25" customHeight="1" x14ac:dyDescent="0.25">
      <c r="B2" s="222" t="s">
        <v>71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2:80" ht="15" customHeight="1" x14ac:dyDescent="0.25">
      <c r="B3" s="223" t="s">
        <v>16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2:80" ht="15" customHeight="1" x14ac:dyDescent="0.25">
      <c r="B4" s="214" t="s">
        <v>17</v>
      </c>
      <c r="C4" s="214"/>
      <c r="D4" s="214"/>
      <c r="E4" s="214"/>
      <c r="F4" s="214"/>
      <c r="G4" s="214"/>
      <c r="H4" s="214"/>
      <c r="I4" s="224" t="s">
        <v>72</v>
      </c>
      <c r="J4" s="224"/>
      <c r="K4" s="224"/>
      <c r="L4" s="224"/>
      <c r="M4" s="224"/>
      <c r="N4" s="224"/>
      <c r="O4" s="224"/>
      <c r="P4" s="224"/>
      <c r="Q4" s="224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</row>
    <row r="5" spans="2:80" x14ac:dyDescent="0.25">
      <c r="B5" s="85" t="s">
        <v>73</v>
      </c>
      <c r="C5" s="85" t="s">
        <v>18</v>
      </c>
      <c r="D5" s="85" t="s">
        <v>74</v>
      </c>
      <c r="E5" s="85" t="s">
        <v>75</v>
      </c>
      <c r="F5" s="85" t="s">
        <v>76</v>
      </c>
      <c r="G5" s="85" t="s">
        <v>77</v>
      </c>
      <c r="H5" s="85" t="s">
        <v>78</v>
      </c>
      <c r="I5" s="216" t="s">
        <v>79</v>
      </c>
      <c r="J5" s="216"/>
      <c r="K5" s="217" t="s">
        <v>80</v>
      </c>
      <c r="L5" s="217"/>
      <c r="M5" s="217"/>
      <c r="N5" s="217"/>
      <c r="O5" s="217"/>
      <c r="P5" s="218" t="s">
        <v>81</v>
      </c>
      <c r="Q5" s="218"/>
      <c r="R5" s="37">
        <v>42705</v>
      </c>
      <c r="S5" s="37">
        <v>42736</v>
      </c>
      <c r="T5" s="37">
        <v>42767</v>
      </c>
      <c r="U5" s="37">
        <v>42795</v>
      </c>
      <c r="V5" s="37">
        <v>42826</v>
      </c>
      <c r="W5" s="37">
        <v>42856</v>
      </c>
      <c r="X5" s="37">
        <v>42887</v>
      </c>
      <c r="Y5" s="37">
        <v>42917</v>
      </c>
      <c r="Z5" s="37">
        <v>42948</v>
      </c>
      <c r="AA5" s="37">
        <v>42979</v>
      </c>
      <c r="AB5" s="37">
        <v>43009</v>
      </c>
      <c r="AC5" s="37">
        <v>43040</v>
      </c>
      <c r="AD5" s="37">
        <v>43070</v>
      </c>
      <c r="AE5" s="37">
        <v>43101</v>
      </c>
      <c r="AF5" s="37">
        <v>43132</v>
      </c>
      <c r="AG5" s="37">
        <v>43160</v>
      </c>
      <c r="AH5" s="37">
        <v>43191</v>
      </c>
      <c r="AI5" s="37">
        <v>43221</v>
      </c>
      <c r="AJ5" s="37">
        <v>43252</v>
      </c>
      <c r="AK5" s="37">
        <v>43282</v>
      </c>
      <c r="AL5" s="37">
        <v>43313</v>
      </c>
      <c r="AM5" s="37">
        <v>43344</v>
      </c>
      <c r="AN5" s="37">
        <v>43374</v>
      </c>
      <c r="AO5" s="37">
        <v>43405</v>
      </c>
      <c r="AP5" s="37">
        <v>43435</v>
      </c>
      <c r="AQ5" s="37">
        <v>43466</v>
      </c>
      <c r="AR5" s="37">
        <v>43497</v>
      </c>
      <c r="AS5" s="37">
        <v>43525</v>
      </c>
      <c r="AT5" s="37">
        <v>43556</v>
      </c>
      <c r="AU5" s="37">
        <v>43586</v>
      </c>
      <c r="AV5" s="37">
        <v>43617</v>
      </c>
      <c r="AW5" s="37">
        <v>43647</v>
      </c>
      <c r="AX5" s="37">
        <v>43678</v>
      </c>
      <c r="AY5" s="37">
        <v>43709</v>
      </c>
      <c r="AZ5" s="37">
        <v>43739</v>
      </c>
      <c r="BA5" s="37">
        <v>43770</v>
      </c>
      <c r="BB5" s="37">
        <v>43800</v>
      </c>
      <c r="BC5" s="37">
        <v>43831</v>
      </c>
      <c r="BD5" s="37">
        <v>43862</v>
      </c>
      <c r="BE5" s="37">
        <v>43891</v>
      </c>
      <c r="BF5" s="37">
        <v>43922</v>
      </c>
      <c r="BG5" s="37">
        <v>43952</v>
      </c>
      <c r="BH5" s="37">
        <v>43983</v>
      </c>
      <c r="BI5" s="37">
        <v>44013</v>
      </c>
      <c r="BJ5" s="37">
        <v>44044</v>
      </c>
      <c r="BK5" s="37">
        <v>44075</v>
      </c>
      <c r="BL5" s="37">
        <v>44105</v>
      </c>
      <c r="BM5" s="37">
        <v>44136</v>
      </c>
      <c r="BN5" s="37">
        <v>44166</v>
      </c>
      <c r="BO5" s="37">
        <v>44197</v>
      </c>
      <c r="BP5" s="37">
        <v>44228</v>
      </c>
      <c r="BQ5" s="37">
        <v>44256</v>
      </c>
      <c r="BR5" s="37">
        <v>44287</v>
      </c>
      <c r="BS5" s="37">
        <v>44317</v>
      </c>
      <c r="BT5" s="37">
        <v>44348</v>
      </c>
      <c r="BU5" s="37">
        <v>44378</v>
      </c>
      <c r="BV5" s="37">
        <v>44409</v>
      </c>
      <c r="BW5" s="37">
        <v>44440</v>
      </c>
      <c r="BX5" s="37">
        <v>44470</v>
      </c>
      <c r="BY5" s="37">
        <v>44501</v>
      </c>
      <c r="BZ5" s="37">
        <v>44531</v>
      </c>
      <c r="CA5" s="37">
        <v>44562</v>
      </c>
      <c r="CB5" s="37">
        <v>44593</v>
      </c>
    </row>
    <row r="6" spans="2:80" ht="33.75" customHeight="1" x14ac:dyDescent="0.25">
      <c r="B6" s="219" t="s">
        <v>82</v>
      </c>
      <c r="C6" s="220">
        <v>1</v>
      </c>
      <c r="D6" s="87" t="s">
        <v>83</v>
      </c>
      <c r="E6" s="88" t="s">
        <v>84</v>
      </c>
      <c r="F6" s="89" t="s">
        <v>85</v>
      </c>
      <c r="G6" s="90" t="s">
        <v>86</v>
      </c>
      <c r="H6" s="91" t="s">
        <v>87</v>
      </c>
      <c r="I6" s="92" t="s">
        <v>88</v>
      </c>
      <c r="J6" s="92">
        <f>J7+J8+J9+J10+J12</f>
        <v>100</v>
      </c>
      <c r="K6" s="93" t="s">
        <v>89</v>
      </c>
      <c r="L6" s="93">
        <f t="shared" ref="L6:L36" si="0">Q6</f>
        <v>92</v>
      </c>
      <c r="M6" s="94" t="s">
        <v>90</v>
      </c>
      <c r="N6" s="94" t="s">
        <v>89</v>
      </c>
      <c r="O6" s="93">
        <f t="shared" ref="O6:O36" si="1">J6</f>
        <v>100</v>
      </c>
      <c r="P6" s="95" t="s">
        <v>91</v>
      </c>
      <c r="Q6" s="95">
        <f>Q7+Q8+Q9+Q10+Q12</f>
        <v>92</v>
      </c>
      <c r="R6" s="96">
        <f t="shared" ref="R6:AW6" si="2">SUM(R7:R12)</f>
        <v>134</v>
      </c>
      <c r="S6" s="96">
        <f t="shared" si="2"/>
        <v>110</v>
      </c>
      <c r="T6" s="96">
        <f t="shared" si="2"/>
        <v>99</v>
      </c>
      <c r="U6" s="96">
        <f t="shared" si="2"/>
        <v>116</v>
      </c>
      <c r="V6" s="96">
        <f t="shared" si="2"/>
        <v>74</v>
      </c>
      <c r="W6" s="96">
        <f t="shared" si="2"/>
        <v>112</v>
      </c>
      <c r="X6" s="96">
        <f t="shared" si="2"/>
        <v>84</v>
      </c>
      <c r="Y6" s="96">
        <f t="shared" si="2"/>
        <v>91</v>
      </c>
      <c r="Z6" s="96">
        <f t="shared" si="2"/>
        <v>109</v>
      </c>
      <c r="AA6" s="96">
        <f t="shared" si="2"/>
        <v>94</v>
      </c>
      <c r="AB6" s="96">
        <f t="shared" si="2"/>
        <v>72</v>
      </c>
      <c r="AC6" s="96">
        <f t="shared" si="2"/>
        <v>83</v>
      </c>
      <c r="AD6" s="96">
        <f t="shared" si="2"/>
        <v>58</v>
      </c>
      <c r="AE6" s="96">
        <f t="shared" si="2"/>
        <v>91</v>
      </c>
      <c r="AF6" s="96">
        <f t="shared" si="2"/>
        <v>83</v>
      </c>
      <c r="AG6" s="96">
        <f t="shared" si="2"/>
        <v>60</v>
      </c>
      <c r="AH6" s="96">
        <f t="shared" si="2"/>
        <v>83</v>
      </c>
      <c r="AI6" s="96">
        <f t="shared" si="2"/>
        <v>197</v>
      </c>
      <c r="AJ6" s="96">
        <f t="shared" si="2"/>
        <v>73</v>
      </c>
      <c r="AK6" s="96">
        <f t="shared" si="2"/>
        <v>73</v>
      </c>
      <c r="AL6" s="96">
        <f t="shared" si="2"/>
        <v>84</v>
      </c>
      <c r="AM6" s="96">
        <f t="shared" si="2"/>
        <v>76</v>
      </c>
      <c r="AN6" s="96">
        <f t="shared" si="2"/>
        <v>86</v>
      </c>
      <c r="AO6" s="96">
        <f t="shared" si="2"/>
        <v>117</v>
      </c>
      <c r="AP6" s="96">
        <f t="shared" si="2"/>
        <v>68</v>
      </c>
      <c r="AQ6" s="96">
        <f t="shared" si="2"/>
        <v>109</v>
      </c>
      <c r="AR6" s="96">
        <f t="shared" si="2"/>
        <v>62</v>
      </c>
      <c r="AS6" s="96">
        <f t="shared" si="2"/>
        <v>123</v>
      </c>
      <c r="AT6" s="96">
        <f t="shared" si="2"/>
        <v>90</v>
      </c>
      <c r="AU6" s="96">
        <f t="shared" si="2"/>
        <v>116</v>
      </c>
      <c r="AV6" s="96">
        <f t="shared" si="2"/>
        <v>91</v>
      </c>
      <c r="AW6" s="96">
        <f t="shared" si="2"/>
        <v>97</v>
      </c>
      <c r="AX6" s="96">
        <f t="shared" ref="AX6:CB6" si="3">SUM(AX7:AX12)</f>
        <v>118</v>
      </c>
      <c r="AY6" s="96">
        <f t="shared" si="3"/>
        <v>142</v>
      </c>
      <c r="AZ6" s="96">
        <f t="shared" si="3"/>
        <v>101</v>
      </c>
      <c r="BA6" s="96">
        <f t="shared" si="3"/>
        <v>86</v>
      </c>
      <c r="BB6" s="96">
        <f t="shared" si="3"/>
        <v>79</v>
      </c>
      <c r="BC6" s="96">
        <f t="shared" si="3"/>
        <v>91</v>
      </c>
      <c r="BD6" s="96">
        <f t="shared" si="3"/>
        <v>85</v>
      </c>
      <c r="BE6" s="96">
        <f t="shared" si="3"/>
        <v>101</v>
      </c>
      <c r="BF6" s="96">
        <f t="shared" si="3"/>
        <v>37</v>
      </c>
      <c r="BG6" s="96">
        <f t="shared" si="3"/>
        <v>62</v>
      </c>
      <c r="BH6" s="96">
        <f t="shared" si="3"/>
        <v>118</v>
      </c>
      <c r="BI6" s="96">
        <f t="shared" si="3"/>
        <v>90</v>
      </c>
      <c r="BJ6" s="96">
        <f t="shared" si="3"/>
        <v>0</v>
      </c>
      <c r="BK6" s="96">
        <f t="shared" si="3"/>
        <v>0</v>
      </c>
      <c r="BL6" s="96">
        <f t="shared" si="3"/>
        <v>0</v>
      </c>
      <c r="BM6" s="96">
        <f t="shared" si="3"/>
        <v>0</v>
      </c>
      <c r="BN6" s="96">
        <f t="shared" si="3"/>
        <v>0</v>
      </c>
      <c r="BO6" s="96">
        <f t="shared" si="3"/>
        <v>0</v>
      </c>
      <c r="BP6" s="96">
        <f t="shared" si="3"/>
        <v>0</v>
      </c>
      <c r="BQ6" s="96">
        <f t="shared" si="3"/>
        <v>0</v>
      </c>
      <c r="BR6" s="96">
        <f t="shared" si="3"/>
        <v>0</v>
      </c>
      <c r="BS6" s="96">
        <f t="shared" si="3"/>
        <v>0</v>
      </c>
      <c r="BT6" s="96">
        <f t="shared" si="3"/>
        <v>0</v>
      </c>
      <c r="BU6" s="96">
        <f t="shared" si="3"/>
        <v>0</v>
      </c>
      <c r="BV6" s="96">
        <f t="shared" si="3"/>
        <v>0</v>
      </c>
      <c r="BW6" s="96">
        <f t="shared" si="3"/>
        <v>0</v>
      </c>
      <c r="BX6" s="96">
        <f t="shared" si="3"/>
        <v>0</v>
      </c>
      <c r="BY6" s="96">
        <f t="shared" si="3"/>
        <v>0</v>
      </c>
      <c r="BZ6" s="96">
        <f t="shared" si="3"/>
        <v>0</v>
      </c>
      <c r="CA6" s="96">
        <f t="shared" si="3"/>
        <v>0</v>
      </c>
      <c r="CB6" s="96">
        <f t="shared" si="3"/>
        <v>0</v>
      </c>
    </row>
    <row r="7" spans="2:80" x14ac:dyDescent="0.25">
      <c r="B7" s="219"/>
      <c r="C7" s="219"/>
      <c r="D7" s="97" t="s">
        <v>92</v>
      </c>
      <c r="E7" s="98"/>
      <c r="F7" s="99"/>
      <c r="G7" s="100"/>
      <c r="H7" s="101"/>
      <c r="I7" s="102" t="s">
        <v>88</v>
      </c>
      <c r="J7" s="102">
        <v>26</v>
      </c>
      <c r="K7" s="93" t="s">
        <v>89</v>
      </c>
      <c r="L7" s="93">
        <f t="shared" si="0"/>
        <v>24</v>
      </c>
      <c r="M7" s="103" t="s">
        <v>90</v>
      </c>
      <c r="N7" s="104" t="s">
        <v>89</v>
      </c>
      <c r="O7" s="93">
        <f t="shared" si="1"/>
        <v>26</v>
      </c>
      <c r="P7" s="105" t="s">
        <v>91</v>
      </c>
      <c r="Q7" s="105">
        <v>24</v>
      </c>
      <c r="R7" s="96">
        <f>Métricas!D135+Métricas!D136</f>
        <v>49</v>
      </c>
      <c r="S7" s="96">
        <f>Métricas!E135+Métricas!E136</f>
        <v>31</v>
      </c>
      <c r="T7" s="96">
        <f>Métricas!F135+Métricas!F136</f>
        <v>36</v>
      </c>
      <c r="U7" s="96">
        <f>Métricas!G135+Métricas!G136</f>
        <v>37</v>
      </c>
      <c r="V7" s="96">
        <f>Métricas!H135+Métricas!H136</f>
        <v>18</v>
      </c>
      <c r="W7" s="96">
        <f>Métricas!I135+Métricas!I136</f>
        <v>44</v>
      </c>
      <c r="X7" s="96">
        <f>Métricas!J135+Métricas!J136</f>
        <v>21</v>
      </c>
      <c r="Y7" s="96">
        <f>Métricas!K135+Métricas!K136</f>
        <v>20</v>
      </c>
      <c r="Z7" s="96">
        <f>Métricas!L135+Métricas!L136</f>
        <v>37</v>
      </c>
      <c r="AA7" s="96">
        <f>Métricas!M135+Métricas!M136</f>
        <v>27</v>
      </c>
      <c r="AB7" s="96">
        <f>Métricas!N135+Métricas!N136</f>
        <v>22</v>
      </c>
      <c r="AC7" s="96">
        <f>Métricas!O135+Métricas!O136</f>
        <v>28</v>
      </c>
      <c r="AD7" s="96">
        <f>Métricas!P135+Métricas!P136</f>
        <v>8</v>
      </c>
      <c r="AE7" s="96">
        <f>Métricas!Q135+Métricas!Q136</f>
        <v>28</v>
      </c>
      <c r="AF7" s="96">
        <f>Métricas!R135+Métricas!R136</f>
        <v>27</v>
      </c>
      <c r="AG7" s="96">
        <f>Métricas!S135+Métricas!S136</f>
        <v>10</v>
      </c>
      <c r="AH7" s="96">
        <f>Métricas!T135+Métricas!T136</f>
        <v>23</v>
      </c>
      <c r="AI7" s="96">
        <f>Métricas!U135+Métricas!U136</f>
        <v>18</v>
      </c>
      <c r="AJ7" s="96">
        <f>Métricas!V135+Métricas!V136</f>
        <v>15</v>
      </c>
      <c r="AK7" s="96">
        <f>Métricas!W135+Métricas!W136</f>
        <v>12</v>
      </c>
      <c r="AL7" s="96">
        <f>Métricas!X135+Métricas!X136</f>
        <v>16</v>
      </c>
      <c r="AM7" s="96">
        <f>Métricas!Y135+Métricas!Y136</f>
        <v>20</v>
      </c>
      <c r="AN7" s="96">
        <f>Métricas!Z135+Métricas!Z136</f>
        <v>15</v>
      </c>
      <c r="AO7" s="96">
        <f>Métricas!AA135+Métricas!AA136</f>
        <v>30</v>
      </c>
      <c r="AP7" s="96">
        <f>Métricas!AB135+Métricas!AB136</f>
        <v>13</v>
      </c>
      <c r="AQ7" s="96">
        <f>Métricas!AC135+Métricas!AC136</f>
        <v>22</v>
      </c>
      <c r="AR7" s="96">
        <f>Métricas!AD135+Métricas!AD136</f>
        <v>11</v>
      </c>
      <c r="AS7" s="96">
        <f>Métricas!AE135+Métricas!AE136</f>
        <v>20</v>
      </c>
      <c r="AT7" s="96">
        <f>Métricas!AF135+Métricas!AF136</f>
        <v>18</v>
      </c>
      <c r="AU7" s="96">
        <f>Métricas!AG135+Métricas!AG136</f>
        <v>33</v>
      </c>
      <c r="AV7" s="96">
        <f>Métricas!AH135+Métricas!AH136</f>
        <v>19</v>
      </c>
      <c r="AW7" s="96">
        <f>Métricas!AI135+Métricas!AI136</f>
        <v>18</v>
      </c>
      <c r="AX7" s="96">
        <f>Métricas!AJ135+Métricas!AJ136</f>
        <v>30</v>
      </c>
      <c r="AY7" s="96">
        <f>Métricas!AK135+Métricas!AK136</f>
        <v>27</v>
      </c>
      <c r="AZ7" s="96">
        <f>Métricas!AL135+Métricas!AL136</f>
        <v>28</v>
      </c>
      <c r="BA7" s="96">
        <f>Métricas!AM135+Métricas!AM136</f>
        <v>14</v>
      </c>
      <c r="BB7" s="96">
        <f>Métricas!AN135+Métricas!AN136</f>
        <v>23</v>
      </c>
      <c r="BC7" s="96">
        <f>Métricas!AO135+Métricas!AO136</f>
        <v>21</v>
      </c>
      <c r="BD7" s="96">
        <f>Métricas!AP135+Métricas!AP136</f>
        <v>9</v>
      </c>
      <c r="BE7" s="96">
        <f>Métricas!AQ135+Métricas!AQ136</f>
        <v>19</v>
      </c>
      <c r="BF7" s="96">
        <f>Métricas!AR135+Métricas!AR136</f>
        <v>0</v>
      </c>
      <c r="BG7" s="106">
        <f>Métricas!AS135+Métricas!AS136</f>
        <v>6</v>
      </c>
      <c r="BH7" s="96">
        <f>Métricas!AT135+Métricas!AT136</f>
        <v>24</v>
      </c>
      <c r="BI7" s="96">
        <f>Métricas!AU135+Métricas!AU136</f>
        <v>17</v>
      </c>
      <c r="BJ7" s="96">
        <f>Métricas!AV135+Métricas!AV136</f>
        <v>0</v>
      </c>
      <c r="BK7" s="96">
        <f>Métricas!AW135+Métricas!AW136</f>
        <v>0</v>
      </c>
      <c r="BL7" s="96">
        <f>Métricas!AX135+Métricas!AX136</f>
        <v>0</v>
      </c>
      <c r="BM7" s="96">
        <f>Métricas!AY135+Métricas!AY136</f>
        <v>0</v>
      </c>
      <c r="BN7" s="96">
        <f>Métricas!AZ135+Métricas!AZ136</f>
        <v>0</v>
      </c>
      <c r="BO7" s="96">
        <f>Métricas!BA135+Métricas!BA136</f>
        <v>0</v>
      </c>
      <c r="BP7" s="96">
        <f>Métricas!BB135+Métricas!BB136</f>
        <v>0</v>
      </c>
      <c r="BQ7" s="96">
        <f>Métricas!BC135+Métricas!BC136</f>
        <v>0</v>
      </c>
      <c r="BR7" s="96">
        <f>Métricas!BD135+Métricas!BD136</f>
        <v>0</v>
      </c>
      <c r="BS7" s="96">
        <f>Métricas!BE135+Métricas!BE136</f>
        <v>0</v>
      </c>
      <c r="BT7" s="96">
        <f>Métricas!BF135+Métricas!BF136</f>
        <v>0</v>
      </c>
      <c r="BU7" s="96">
        <f>Métricas!BG135+Métricas!BG136</f>
        <v>0</v>
      </c>
      <c r="BV7" s="96">
        <f>Métricas!BH135+Métricas!BH136</f>
        <v>0</v>
      </c>
      <c r="BW7" s="96">
        <f>Métricas!BI135+Métricas!BI136</f>
        <v>0</v>
      </c>
      <c r="BX7" s="96">
        <f>Métricas!BJ135+Métricas!BJ136</f>
        <v>0</v>
      </c>
      <c r="BY7" s="96">
        <f>Métricas!BK135+Métricas!BK136</f>
        <v>0</v>
      </c>
      <c r="BZ7" s="96">
        <f>Métricas!BL135+Métricas!BL136</f>
        <v>0</v>
      </c>
      <c r="CA7" s="96">
        <f>Métricas!BM135+Métricas!BM136</f>
        <v>0</v>
      </c>
      <c r="CB7" s="96">
        <f>Métricas!BN135+Métricas!BN136</f>
        <v>0</v>
      </c>
    </row>
    <row r="8" spans="2:80" x14ac:dyDescent="0.25">
      <c r="B8" s="219"/>
      <c r="C8" s="219"/>
      <c r="D8" s="97" t="s">
        <v>93</v>
      </c>
      <c r="E8" s="98"/>
      <c r="F8" s="99"/>
      <c r="G8" s="100"/>
      <c r="H8" s="101"/>
      <c r="I8" s="107" t="s">
        <v>88</v>
      </c>
      <c r="J8" s="107">
        <v>32</v>
      </c>
      <c r="K8" s="93" t="s">
        <v>89</v>
      </c>
      <c r="L8" s="93">
        <f t="shared" si="0"/>
        <v>29</v>
      </c>
      <c r="M8" s="103" t="s">
        <v>90</v>
      </c>
      <c r="N8" s="108" t="s">
        <v>89</v>
      </c>
      <c r="O8" s="93">
        <f t="shared" si="1"/>
        <v>32</v>
      </c>
      <c r="P8" s="109" t="s">
        <v>91</v>
      </c>
      <c r="Q8" s="109">
        <v>29</v>
      </c>
      <c r="R8" s="96">
        <f>Métricas!D113+Métricas!D114</f>
        <v>30</v>
      </c>
      <c r="S8" s="96">
        <f>Métricas!E113+Métricas!E114</f>
        <v>17</v>
      </c>
      <c r="T8" s="96">
        <f>Métricas!F113+Métricas!F114</f>
        <v>19</v>
      </c>
      <c r="U8" s="96">
        <f>Métricas!G113+Métricas!G114</f>
        <v>28</v>
      </c>
      <c r="V8" s="96">
        <f>Métricas!H113+Métricas!H114</f>
        <v>27</v>
      </c>
      <c r="W8" s="96">
        <f>Métricas!I113+Métricas!I114</f>
        <v>34</v>
      </c>
      <c r="X8" s="96">
        <f>Métricas!J113+Métricas!J114</f>
        <v>29</v>
      </c>
      <c r="Y8" s="96">
        <f>Métricas!K113+Métricas!K114</f>
        <v>33</v>
      </c>
      <c r="Z8" s="96">
        <f>Métricas!L113+Métricas!L114</f>
        <v>25</v>
      </c>
      <c r="AA8" s="96">
        <f>Métricas!M113+Métricas!M114</f>
        <v>29</v>
      </c>
      <c r="AB8" s="96">
        <f>Métricas!N113+Métricas!N114</f>
        <v>27</v>
      </c>
      <c r="AC8" s="96">
        <f>Métricas!O113+Métricas!O114</f>
        <v>23</v>
      </c>
      <c r="AD8" s="96">
        <f>Métricas!P113+Métricas!P114</f>
        <v>31</v>
      </c>
      <c r="AE8" s="96">
        <f>Métricas!Q113+Métricas!Q114</f>
        <v>40</v>
      </c>
      <c r="AF8" s="96">
        <f>Métricas!R113+Métricas!R114</f>
        <v>21</v>
      </c>
      <c r="AG8" s="96">
        <f>Métricas!S113+Métricas!S114</f>
        <v>21</v>
      </c>
      <c r="AH8" s="96">
        <f>Métricas!T113+Métricas!T114</f>
        <v>36</v>
      </c>
      <c r="AI8" s="96">
        <f>Métricas!U113+Métricas!U114</f>
        <v>75</v>
      </c>
      <c r="AJ8" s="96">
        <f>Métricas!V113+Métricas!V114</f>
        <v>27</v>
      </c>
      <c r="AK8" s="96">
        <f>Métricas!W113+Métricas!W114</f>
        <v>25</v>
      </c>
      <c r="AL8" s="96">
        <f>Métricas!X113+Métricas!X114</f>
        <v>33</v>
      </c>
      <c r="AM8" s="96">
        <f>Métricas!Y113+Métricas!Y114</f>
        <v>22</v>
      </c>
      <c r="AN8" s="96">
        <f>Métricas!Z113+Métricas!Z114</f>
        <v>40</v>
      </c>
      <c r="AO8" s="96">
        <f>Métricas!AA113+Métricas!AA114</f>
        <v>47</v>
      </c>
      <c r="AP8" s="96">
        <f>Métricas!AB113+Métricas!AB114</f>
        <v>31</v>
      </c>
      <c r="AQ8" s="96">
        <f>Métricas!AC113+Métricas!AC114</f>
        <v>29</v>
      </c>
      <c r="AR8" s="96">
        <f>Métricas!AD113+Métricas!AD114</f>
        <v>23</v>
      </c>
      <c r="AS8" s="96">
        <f>Métricas!AE113+Métricas!AE114</f>
        <v>46</v>
      </c>
      <c r="AT8" s="96">
        <f>Métricas!AF113+Métricas!AF114</f>
        <v>43</v>
      </c>
      <c r="AU8" s="96">
        <f>Métricas!AG113+Métricas!AG114</f>
        <v>38</v>
      </c>
      <c r="AV8" s="96">
        <f>Métricas!AH113+Métricas!AH114</f>
        <v>27</v>
      </c>
      <c r="AW8" s="96">
        <f>Métricas!AI113+Métricas!AI114</f>
        <v>30</v>
      </c>
      <c r="AX8" s="96">
        <f>Métricas!AJ113+Métricas!AJ114</f>
        <v>41</v>
      </c>
      <c r="AY8" s="96">
        <f>Métricas!AK113+Métricas!AK114</f>
        <v>54</v>
      </c>
      <c r="AZ8" s="96">
        <f>Métricas!AL113+Métricas!AL114</f>
        <v>26</v>
      </c>
      <c r="BA8" s="96">
        <f>Métricas!AM113+Métricas!AM114</f>
        <v>35</v>
      </c>
      <c r="BB8" s="96">
        <f>Métricas!AN113+Métricas!AN114</f>
        <v>33</v>
      </c>
      <c r="BC8" s="96">
        <f>Métricas!AO113+Métricas!AO114</f>
        <v>32</v>
      </c>
      <c r="BD8" s="96">
        <f>Métricas!AP113+Métricas!AP114</f>
        <v>29</v>
      </c>
      <c r="BE8" s="96">
        <f>Métricas!AQ113+Métricas!AQ114</f>
        <v>44</v>
      </c>
      <c r="BF8" s="96">
        <f>Métricas!AR113+Métricas!AR114</f>
        <v>26</v>
      </c>
      <c r="BG8" s="96">
        <f>Métricas!AS113+Métricas!AS114</f>
        <v>23</v>
      </c>
      <c r="BH8" s="96">
        <f>Métricas!AT113+Métricas!AT114</f>
        <v>50</v>
      </c>
      <c r="BI8" s="96">
        <f>Métricas!AU113+Métricas!AU114</f>
        <v>23</v>
      </c>
      <c r="BJ8" s="96">
        <f>Métricas!AV113+Métricas!AV114</f>
        <v>0</v>
      </c>
      <c r="BK8" s="96">
        <f>Métricas!AW113+Métricas!AW114</f>
        <v>0</v>
      </c>
      <c r="BL8" s="96">
        <f>Métricas!AX113+Métricas!AX114</f>
        <v>0</v>
      </c>
      <c r="BM8" s="96">
        <f>Métricas!AY113+Métricas!AY114</f>
        <v>0</v>
      </c>
      <c r="BN8" s="96">
        <f>Métricas!AZ113+Métricas!AZ114</f>
        <v>0</v>
      </c>
      <c r="BO8" s="96">
        <f>Métricas!BA113+Métricas!BA114</f>
        <v>0</v>
      </c>
      <c r="BP8" s="96">
        <f>Métricas!BB113+Métricas!BB114</f>
        <v>0</v>
      </c>
      <c r="BQ8" s="96">
        <f>Métricas!BC113+Métricas!BC114</f>
        <v>0</v>
      </c>
      <c r="BR8" s="96">
        <f>Métricas!BD113+Métricas!BD114</f>
        <v>0</v>
      </c>
      <c r="BS8" s="96">
        <f>Métricas!BE113+Métricas!BE114</f>
        <v>0</v>
      </c>
      <c r="BT8" s="96">
        <f>Métricas!BF113+Métricas!BF114</f>
        <v>0</v>
      </c>
      <c r="BU8" s="96">
        <f>Métricas!BG113+Métricas!BG114</f>
        <v>0</v>
      </c>
      <c r="BV8" s="96">
        <f>Métricas!BH113+Métricas!BH114</f>
        <v>0</v>
      </c>
      <c r="BW8" s="96">
        <f>Métricas!BI113+Métricas!BI114</f>
        <v>0</v>
      </c>
      <c r="BX8" s="96">
        <f>Métricas!BJ113+Métricas!BJ114</f>
        <v>0</v>
      </c>
      <c r="BY8" s="96">
        <f>Métricas!BK113+Métricas!BK114</f>
        <v>0</v>
      </c>
      <c r="BZ8" s="96">
        <f>Métricas!BL113+Métricas!BL114</f>
        <v>0</v>
      </c>
      <c r="CA8" s="96">
        <f>Métricas!BM113+Métricas!BM114</f>
        <v>0</v>
      </c>
      <c r="CB8" s="96">
        <f>Métricas!BN113+Métricas!BN114</f>
        <v>0</v>
      </c>
    </row>
    <row r="9" spans="2:80" x14ac:dyDescent="0.25">
      <c r="B9" s="219"/>
      <c r="C9" s="219"/>
      <c r="D9" s="97" t="s">
        <v>94</v>
      </c>
      <c r="E9" s="98"/>
      <c r="F9" s="99"/>
      <c r="G9" s="100"/>
      <c r="H9" s="101"/>
      <c r="I9" s="107" t="s">
        <v>88</v>
      </c>
      <c r="J9" s="107">
        <v>11</v>
      </c>
      <c r="K9" s="93" t="s">
        <v>89</v>
      </c>
      <c r="L9" s="93">
        <f t="shared" si="0"/>
        <v>10</v>
      </c>
      <c r="M9" s="103" t="s">
        <v>90</v>
      </c>
      <c r="N9" s="108" t="s">
        <v>89</v>
      </c>
      <c r="O9" s="93">
        <f t="shared" si="1"/>
        <v>11</v>
      </c>
      <c r="P9" s="109" t="s">
        <v>91</v>
      </c>
      <c r="Q9" s="109">
        <v>10</v>
      </c>
      <c r="R9" s="96">
        <f>Métricas!D92+Métricas!D93</f>
        <v>11</v>
      </c>
      <c r="S9" s="96">
        <f>Métricas!E92+Métricas!E93</f>
        <v>26</v>
      </c>
      <c r="T9" s="96">
        <f>Métricas!F92+Métricas!F93</f>
        <v>13</v>
      </c>
      <c r="U9" s="96">
        <f>Métricas!G92+Métricas!G93</f>
        <v>8</v>
      </c>
      <c r="V9" s="96">
        <f>Métricas!H92+Métricas!H93</f>
        <v>3</v>
      </c>
      <c r="W9" s="96">
        <f>Métricas!I92+Métricas!I93</f>
        <v>10</v>
      </c>
      <c r="X9" s="96">
        <f>Métricas!J92+Métricas!J93</f>
        <v>12</v>
      </c>
      <c r="Y9" s="96">
        <f>Métricas!K92+Métricas!K93</f>
        <v>20</v>
      </c>
      <c r="Z9" s="96">
        <f>Métricas!L92+Métricas!L93</f>
        <v>10</v>
      </c>
      <c r="AA9" s="96">
        <f>Métricas!M92+Métricas!M93</f>
        <v>17</v>
      </c>
      <c r="AB9" s="96">
        <f>Métricas!N92+Métricas!N93</f>
        <v>6</v>
      </c>
      <c r="AC9" s="96">
        <f>Métricas!O92+Métricas!O93</f>
        <v>8</v>
      </c>
      <c r="AD9" s="96">
        <f>Métricas!P92+Métricas!P93</f>
        <v>2</v>
      </c>
      <c r="AE9" s="96">
        <f>Métricas!Q92+Métricas!Q93</f>
        <v>4</v>
      </c>
      <c r="AF9" s="96">
        <f>Métricas!R92+Métricas!R93</f>
        <v>9</v>
      </c>
      <c r="AG9" s="96">
        <f>Métricas!S92+Métricas!S93</f>
        <v>3</v>
      </c>
      <c r="AH9" s="96">
        <f>Métricas!T92+Métricas!T93</f>
        <v>9</v>
      </c>
      <c r="AI9" s="96">
        <f>Métricas!U92+Métricas!U93</f>
        <v>11</v>
      </c>
      <c r="AJ9" s="96">
        <f>Métricas!V92+Métricas!V93</f>
        <v>2</v>
      </c>
      <c r="AK9" s="96">
        <f>Métricas!W92+Métricas!W93</f>
        <v>5</v>
      </c>
      <c r="AL9" s="96">
        <f>Métricas!X92+Métricas!X93</f>
        <v>3</v>
      </c>
      <c r="AM9" s="96">
        <f>Métricas!Y92+Métricas!Y93</f>
        <v>10</v>
      </c>
      <c r="AN9" s="96">
        <f>Métricas!Z92+Métricas!Z93</f>
        <v>11</v>
      </c>
      <c r="AO9" s="96">
        <f>Métricas!AA92+Métricas!AA93</f>
        <v>12</v>
      </c>
      <c r="AP9" s="96">
        <f>Métricas!AB92+Métricas!AB93</f>
        <v>4</v>
      </c>
      <c r="AQ9" s="96">
        <f>Métricas!AC92+Métricas!AC93</f>
        <v>9</v>
      </c>
      <c r="AR9" s="96">
        <f>Métricas!AD92+Métricas!AD93</f>
        <v>10</v>
      </c>
      <c r="AS9" s="96">
        <f>Métricas!AE92+Métricas!AE93</f>
        <v>20</v>
      </c>
      <c r="AT9" s="96">
        <f>Métricas!AF92+Métricas!AF93</f>
        <v>6</v>
      </c>
      <c r="AU9" s="96">
        <f>Métricas!AG92+Métricas!AG93</f>
        <v>14</v>
      </c>
      <c r="AV9" s="96">
        <f>Métricas!AH92+Métricas!AH93</f>
        <v>15</v>
      </c>
      <c r="AW9" s="96">
        <f>Métricas!AI92+Métricas!AI93</f>
        <v>4</v>
      </c>
      <c r="AX9" s="96">
        <f>Métricas!AJ92+Métricas!AJ93</f>
        <v>10</v>
      </c>
      <c r="AY9" s="96">
        <f>Métricas!AK92+Métricas!AK93</f>
        <v>27</v>
      </c>
      <c r="AZ9" s="96">
        <f>Métricas!AL92+Métricas!AL93</f>
        <v>7</v>
      </c>
      <c r="BA9" s="96">
        <f>Métricas!AM92+Métricas!AM93</f>
        <v>6</v>
      </c>
      <c r="BB9" s="96">
        <f>Métricas!AN92+Métricas!AN93</f>
        <v>2</v>
      </c>
      <c r="BC9" s="96">
        <f>Métricas!AO92+Métricas!AO93</f>
        <v>5</v>
      </c>
      <c r="BD9" s="96">
        <f>Métricas!AP92+Métricas!AP93</f>
        <v>10</v>
      </c>
      <c r="BE9" s="96">
        <f>Métricas!AQ92+Métricas!AQ93</f>
        <v>13</v>
      </c>
      <c r="BF9" s="96">
        <f>Métricas!AR92+Métricas!AR93</f>
        <v>1</v>
      </c>
      <c r="BG9" s="96">
        <f>Métricas!AS92+Métricas!AS93</f>
        <v>8</v>
      </c>
      <c r="BH9" s="96">
        <f>Métricas!AT92+Métricas!AT93</f>
        <v>4</v>
      </c>
      <c r="BI9" s="96">
        <f>Métricas!AU92+Métricas!AU93</f>
        <v>11</v>
      </c>
      <c r="BJ9" s="96">
        <f>Métricas!AV92+Métricas!AV93</f>
        <v>0</v>
      </c>
      <c r="BK9" s="96">
        <f>Métricas!AW92+Métricas!AW93</f>
        <v>0</v>
      </c>
      <c r="BL9" s="96">
        <f>Métricas!AX92+Métricas!AX93</f>
        <v>0</v>
      </c>
      <c r="BM9" s="96">
        <f>Métricas!AY92+Métricas!AY93</f>
        <v>0</v>
      </c>
      <c r="BN9" s="96">
        <f>Métricas!AZ92+Métricas!AZ93</f>
        <v>0</v>
      </c>
      <c r="BO9" s="96">
        <f>Métricas!BA92+Métricas!BA93</f>
        <v>0</v>
      </c>
      <c r="BP9" s="96">
        <f>Métricas!BB92+Métricas!BB93</f>
        <v>0</v>
      </c>
      <c r="BQ9" s="96">
        <f>Métricas!BC92+Métricas!BC93</f>
        <v>0</v>
      </c>
      <c r="BR9" s="96">
        <f>Métricas!BD92+Métricas!BD93</f>
        <v>0</v>
      </c>
      <c r="BS9" s="96">
        <f>Métricas!BE92+Métricas!BE93</f>
        <v>0</v>
      </c>
      <c r="BT9" s="96">
        <f>Métricas!BF92+Métricas!BF93</f>
        <v>0</v>
      </c>
      <c r="BU9" s="96">
        <f>Métricas!BG92+Métricas!BG93</f>
        <v>0</v>
      </c>
      <c r="BV9" s="96">
        <f>Métricas!BH92+Métricas!BH93</f>
        <v>0</v>
      </c>
      <c r="BW9" s="96">
        <f>Métricas!BI92+Métricas!BI93</f>
        <v>0</v>
      </c>
      <c r="BX9" s="96">
        <f>Métricas!BJ92+Métricas!BJ93</f>
        <v>0</v>
      </c>
      <c r="BY9" s="96">
        <f>Métricas!BK92+Métricas!BK93</f>
        <v>0</v>
      </c>
      <c r="BZ9" s="96">
        <f>Métricas!BL92+Métricas!BL93</f>
        <v>0</v>
      </c>
      <c r="CA9" s="96">
        <f>Métricas!BM92+Métricas!BM93</f>
        <v>0</v>
      </c>
      <c r="CB9" s="96">
        <f>Métricas!BN92+Métricas!BN93</f>
        <v>0</v>
      </c>
    </row>
    <row r="10" spans="2:80" x14ac:dyDescent="0.25">
      <c r="B10" s="219"/>
      <c r="C10" s="219"/>
      <c r="D10" s="97" t="s">
        <v>95</v>
      </c>
      <c r="E10" s="98"/>
      <c r="F10" s="99"/>
      <c r="G10" s="100"/>
      <c r="H10" s="101"/>
      <c r="I10" s="107" t="s">
        <v>88</v>
      </c>
      <c r="J10" s="107">
        <v>28</v>
      </c>
      <c r="K10" s="93" t="s">
        <v>89</v>
      </c>
      <c r="L10" s="93">
        <f t="shared" si="0"/>
        <v>26</v>
      </c>
      <c r="M10" s="103" t="s">
        <v>90</v>
      </c>
      <c r="N10" s="108" t="s">
        <v>89</v>
      </c>
      <c r="O10" s="93">
        <f t="shared" si="1"/>
        <v>28</v>
      </c>
      <c r="P10" s="109" t="s">
        <v>91</v>
      </c>
      <c r="Q10" s="109">
        <v>26</v>
      </c>
      <c r="R10" s="96">
        <f>Métricas!D32+Métricas!D33</f>
        <v>36</v>
      </c>
      <c r="S10" s="96">
        <f>Métricas!E32+Métricas!E33</f>
        <v>27</v>
      </c>
      <c r="T10" s="96">
        <f>Métricas!F32+Métricas!F33</f>
        <v>24</v>
      </c>
      <c r="U10" s="96">
        <f>Métricas!G32+Métricas!G33</f>
        <v>34</v>
      </c>
      <c r="V10" s="96">
        <f>Métricas!H32+Métricas!H33</f>
        <v>18</v>
      </c>
      <c r="W10" s="96">
        <f>Métricas!I32+Métricas!I33</f>
        <v>20</v>
      </c>
      <c r="X10" s="96">
        <f>Métricas!J32+Métricas!J33</f>
        <v>22</v>
      </c>
      <c r="Y10" s="96">
        <f>Métricas!K32+Métricas!K33</f>
        <v>17</v>
      </c>
      <c r="Z10" s="96">
        <f>Métricas!L32+Métricas!L33</f>
        <v>27</v>
      </c>
      <c r="AA10" s="96">
        <f>Métricas!M32+Métricas!M33</f>
        <v>16</v>
      </c>
      <c r="AB10" s="96">
        <f>Métricas!N32+Métricas!N33</f>
        <v>14</v>
      </c>
      <c r="AC10" s="96">
        <f>Métricas!O32+Métricas!O33</f>
        <v>21</v>
      </c>
      <c r="AD10" s="96">
        <f>Métricas!P32+Métricas!P33</f>
        <v>8</v>
      </c>
      <c r="AE10" s="96">
        <f>Métricas!Q32+Métricas!Q33</f>
        <v>12</v>
      </c>
      <c r="AF10" s="96">
        <f>Métricas!R32+Métricas!R33</f>
        <v>17</v>
      </c>
      <c r="AG10" s="96">
        <f>Métricas!S32+Métricas!S33</f>
        <v>17</v>
      </c>
      <c r="AH10" s="96">
        <f>Métricas!T32+Métricas!T33</f>
        <v>15</v>
      </c>
      <c r="AI10" s="96">
        <f>Métricas!U32+Métricas!U33</f>
        <v>87</v>
      </c>
      <c r="AJ10" s="96">
        <f>Métricas!V32+Métricas!V33</f>
        <v>23</v>
      </c>
      <c r="AK10" s="96">
        <f>Métricas!W32+Métricas!W33</f>
        <v>25</v>
      </c>
      <c r="AL10" s="96">
        <f>Métricas!X32+Métricas!X33</f>
        <v>31</v>
      </c>
      <c r="AM10" s="96">
        <f>Métricas!Y32+Métricas!Y33</f>
        <v>23</v>
      </c>
      <c r="AN10" s="96">
        <f>Métricas!Z32+Métricas!Z33</f>
        <v>10</v>
      </c>
      <c r="AO10" s="96">
        <f>Métricas!AA32+Métricas!AA33</f>
        <v>23</v>
      </c>
      <c r="AP10" s="96">
        <f>Métricas!AB32+Métricas!AB33</f>
        <v>18</v>
      </c>
      <c r="AQ10" s="96">
        <f>Métricas!AC32+Métricas!AC33</f>
        <v>37</v>
      </c>
      <c r="AR10" s="96">
        <f>Métricas!AD32+Métricas!AD33</f>
        <v>17</v>
      </c>
      <c r="AS10" s="96">
        <f>Métricas!AE32+Métricas!AE33</f>
        <v>35</v>
      </c>
      <c r="AT10" s="96">
        <f>Métricas!AF32+Métricas!AF33</f>
        <v>23</v>
      </c>
      <c r="AU10" s="96">
        <f>Métricas!AG32+Métricas!AG33</f>
        <v>28</v>
      </c>
      <c r="AV10" s="96">
        <f>Métricas!AH32+Métricas!AH33</f>
        <v>26</v>
      </c>
      <c r="AW10" s="96">
        <f>Métricas!AI32+Métricas!AI33</f>
        <v>42</v>
      </c>
      <c r="AX10" s="96">
        <f>Métricas!AJ32+Métricas!AJ33</f>
        <v>31</v>
      </c>
      <c r="AY10" s="96">
        <f>Métricas!AK32+Métricas!AK33</f>
        <v>28</v>
      </c>
      <c r="AZ10" s="96">
        <f>Métricas!AL32+Métricas!AL33</f>
        <v>36</v>
      </c>
      <c r="BA10" s="96">
        <f>Métricas!AM32+Métricas!AM33</f>
        <v>25</v>
      </c>
      <c r="BB10" s="96">
        <f>Métricas!AN32+Métricas!AN33</f>
        <v>17</v>
      </c>
      <c r="BC10" s="96">
        <f>Métricas!AO32+Métricas!AO33</f>
        <v>27</v>
      </c>
      <c r="BD10" s="96">
        <f>Métricas!AP32+Métricas!AP33</f>
        <v>32</v>
      </c>
      <c r="BE10" s="96">
        <f>Métricas!AQ32+Métricas!AQ33</f>
        <v>17</v>
      </c>
      <c r="BF10" s="96">
        <f>Métricas!AR32+Métricas!AR33</f>
        <v>10</v>
      </c>
      <c r="BG10" s="96">
        <f>Métricas!AS32+Métricas!AS33</f>
        <v>20</v>
      </c>
      <c r="BH10" s="96">
        <f>Métricas!AT32+Métricas!AT33</f>
        <v>40</v>
      </c>
      <c r="BI10" s="96">
        <f>Métricas!AU32+Métricas!AU33</f>
        <v>39</v>
      </c>
      <c r="BJ10" s="96">
        <f>Métricas!AV32+Métricas!AV33</f>
        <v>0</v>
      </c>
      <c r="BK10" s="96">
        <f>Métricas!AW32+Métricas!AW33</f>
        <v>0</v>
      </c>
      <c r="BL10" s="96">
        <f>Métricas!AX32+Métricas!AX33</f>
        <v>0</v>
      </c>
      <c r="BM10" s="96">
        <f>Métricas!AY32+Métricas!AY33</f>
        <v>0</v>
      </c>
      <c r="BN10" s="96">
        <f>Métricas!AZ32+Métricas!AZ33</f>
        <v>0</v>
      </c>
      <c r="BO10" s="96">
        <f>Métricas!BA32+Métricas!BA33</f>
        <v>0</v>
      </c>
      <c r="BP10" s="96">
        <f>Métricas!BB32+Métricas!BB33</f>
        <v>0</v>
      </c>
      <c r="BQ10" s="96">
        <f>Métricas!BC32+Métricas!BC33</f>
        <v>0</v>
      </c>
      <c r="BR10" s="96">
        <f>Métricas!BD32+Métricas!BD33</f>
        <v>0</v>
      </c>
      <c r="BS10" s="96">
        <f>Métricas!BE32+Métricas!BE33</f>
        <v>0</v>
      </c>
      <c r="BT10" s="96">
        <f>Métricas!BF32+Métricas!BF33</f>
        <v>0</v>
      </c>
      <c r="BU10" s="96">
        <f>Métricas!BG32+Métricas!BG33</f>
        <v>0</v>
      </c>
      <c r="BV10" s="96">
        <f>Métricas!BH32+Métricas!BH33</f>
        <v>0</v>
      </c>
      <c r="BW10" s="96">
        <f>Métricas!BI32+Métricas!BI33</f>
        <v>0</v>
      </c>
      <c r="BX10" s="96">
        <f>Métricas!BJ32+Métricas!BJ33</f>
        <v>0</v>
      </c>
      <c r="BY10" s="96">
        <f>Métricas!BK32+Métricas!BK33</f>
        <v>0</v>
      </c>
      <c r="BZ10" s="96">
        <f>Métricas!BL32+Métricas!BL33</f>
        <v>0</v>
      </c>
      <c r="CA10" s="96">
        <f>Métricas!BM32+Métricas!BM33</f>
        <v>0</v>
      </c>
      <c r="CB10" s="96">
        <f>Métricas!BN32+Métricas!BN33</f>
        <v>0</v>
      </c>
    </row>
    <row r="11" spans="2:80" hidden="1" x14ac:dyDescent="0.25">
      <c r="B11" s="219"/>
      <c r="C11" s="219"/>
      <c r="D11" s="97" t="s">
        <v>96</v>
      </c>
      <c r="E11" s="98"/>
      <c r="F11" s="99"/>
      <c r="G11" s="100"/>
      <c r="H11" s="101"/>
      <c r="I11" s="107" t="s">
        <v>88</v>
      </c>
      <c r="J11" s="107">
        <v>3</v>
      </c>
      <c r="K11" s="93" t="s">
        <v>89</v>
      </c>
      <c r="L11" s="93">
        <f t="shared" si="0"/>
        <v>1</v>
      </c>
      <c r="M11" s="103" t="s">
        <v>90</v>
      </c>
      <c r="N11" s="108" t="s">
        <v>89</v>
      </c>
      <c r="O11" s="93">
        <f t="shared" si="1"/>
        <v>3</v>
      </c>
      <c r="P11" s="109" t="s">
        <v>91</v>
      </c>
      <c r="Q11" s="109">
        <v>1</v>
      </c>
      <c r="R11" s="110">
        <f>Métricas!D73+Métricas!D74</f>
        <v>0</v>
      </c>
      <c r="S11" s="110">
        <f>Métricas!E73+Métricas!E74</f>
        <v>3</v>
      </c>
      <c r="T11" s="110">
        <f>Métricas!F73+Métricas!F74</f>
        <v>1</v>
      </c>
      <c r="U11" s="110">
        <f>Métricas!G73+Métricas!G74</f>
        <v>5</v>
      </c>
      <c r="V11" s="110">
        <f>Métricas!H73+Métricas!H74</f>
        <v>4</v>
      </c>
      <c r="W11" s="110">
        <f>Métricas!I73+Métricas!I74</f>
        <v>2</v>
      </c>
      <c r="X11" s="110">
        <f>Métricas!J73+Métricas!J74</f>
        <v>0</v>
      </c>
      <c r="Y11" s="110">
        <f>Métricas!K73+Métricas!K74</f>
        <v>0</v>
      </c>
      <c r="Z11" s="110">
        <f>Métricas!L73+Métricas!L74</f>
        <v>3</v>
      </c>
      <c r="AA11" s="110">
        <f>Métricas!M73+Métricas!M74</f>
        <v>0</v>
      </c>
      <c r="AB11" s="110">
        <f>Métricas!N73+Métricas!N74</f>
        <v>3</v>
      </c>
      <c r="AC11" s="110">
        <f>Métricas!O73+Métricas!O74</f>
        <v>1</v>
      </c>
      <c r="AD11" s="110">
        <f>Métricas!P73+Métricas!P74</f>
        <v>1</v>
      </c>
      <c r="AE11" s="110">
        <f>Métricas!Q73+Métricas!Q74</f>
        <v>7</v>
      </c>
      <c r="AF11" s="110">
        <f>Métricas!R73+Métricas!R74</f>
        <v>4</v>
      </c>
      <c r="AG11" s="110">
        <f>Métricas!S73+Métricas!S74</f>
        <v>4</v>
      </c>
      <c r="AH11" s="110">
        <f>Métricas!T73+Métricas!T74</f>
        <v>0</v>
      </c>
      <c r="AI11" s="110">
        <f>Métricas!U73+Métricas!U74</f>
        <v>1</v>
      </c>
      <c r="AJ11" s="110">
        <f>Métricas!V73+Métricas!V74</f>
        <v>3</v>
      </c>
      <c r="AK11" s="110">
        <f>Métricas!W73+Métricas!W74</f>
        <v>2</v>
      </c>
      <c r="AL11" s="110">
        <f>Métricas!X73+Métricas!X74</f>
        <v>1</v>
      </c>
      <c r="AM11" s="110">
        <f>Métricas!Y73+Métricas!Y74</f>
        <v>0</v>
      </c>
      <c r="AN11" s="110">
        <f>Métricas!Z73+Métricas!Z74</f>
        <v>0</v>
      </c>
      <c r="AO11" s="110">
        <f>Métricas!AA73+Métricas!AA74</f>
        <v>0</v>
      </c>
      <c r="AP11" s="110">
        <f>Métricas!AB73+Métricas!AB74</f>
        <v>0</v>
      </c>
      <c r="AQ11" s="110">
        <v>0</v>
      </c>
      <c r="AR11" s="110">
        <v>0</v>
      </c>
      <c r="AS11" s="110">
        <v>0</v>
      </c>
      <c r="AT11" s="110">
        <v>0</v>
      </c>
      <c r="AU11" s="110">
        <v>0</v>
      </c>
      <c r="AV11" s="110">
        <v>0</v>
      </c>
      <c r="AW11" s="110">
        <v>0</v>
      </c>
      <c r="AX11" s="110">
        <v>0</v>
      </c>
      <c r="AY11" s="110">
        <v>0</v>
      </c>
      <c r="AZ11" s="110">
        <v>0</v>
      </c>
      <c r="BA11" s="110">
        <v>0</v>
      </c>
      <c r="BB11" s="110">
        <v>0</v>
      </c>
      <c r="BC11" s="110">
        <v>0</v>
      </c>
      <c r="BD11" s="110">
        <v>0</v>
      </c>
      <c r="BE11" s="110">
        <v>0</v>
      </c>
      <c r="BF11" s="110">
        <v>0</v>
      </c>
      <c r="BG11" s="110">
        <v>0</v>
      </c>
      <c r="BH11" s="110">
        <v>0</v>
      </c>
      <c r="BI11" s="110">
        <v>0</v>
      </c>
      <c r="BJ11" s="110">
        <v>0</v>
      </c>
      <c r="BK11" s="110">
        <v>0</v>
      </c>
      <c r="BL11" s="110">
        <v>0</v>
      </c>
      <c r="BM11" s="110">
        <v>0</v>
      </c>
      <c r="BN11" s="110">
        <v>0</v>
      </c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</row>
    <row r="12" spans="2:80" x14ac:dyDescent="0.25">
      <c r="B12" s="219"/>
      <c r="C12" s="219"/>
      <c r="D12" s="97" t="s">
        <v>97</v>
      </c>
      <c r="E12" s="98"/>
      <c r="F12" s="99"/>
      <c r="G12" s="100"/>
      <c r="H12" s="101"/>
      <c r="I12" s="107" t="s">
        <v>88</v>
      </c>
      <c r="J12" s="107">
        <v>3</v>
      </c>
      <c r="K12" s="93" t="s">
        <v>89</v>
      </c>
      <c r="L12" s="93">
        <f t="shared" si="0"/>
        <v>3</v>
      </c>
      <c r="M12" s="103" t="s">
        <v>90</v>
      </c>
      <c r="N12" s="108" t="s">
        <v>89</v>
      </c>
      <c r="O12" s="93">
        <f t="shared" si="1"/>
        <v>3</v>
      </c>
      <c r="P12" s="109" t="s">
        <v>91</v>
      </c>
      <c r="Q12" s="109">
        <v>3</v>
      </c>
      <c r="R12" s="96">
        <f>Métricas!D53+Métricas!D54</f>
        <v>8</v>
      </c>
      <c r="S12" s="96">
        <f>Métricas!E53+Métricas!E54</f>
        <v>6</v>
      </c>
      <c r="T12" s="96">
        <f>Métricas!F53+Métricas!F54</f>
        <v>6</v>
      </c>
      <c r="U12" s="96">
        <f>Métricas!G53+Métricas!G54</f>
        <v>4</v>
      </c>
      <c r="V12" s="96">
        <f>Métricas!H53+Métricas!H54</f>
        <v>4</v>
      </c>
      <c r="W12" s="96">
        <f>Métricas!I53+Métricas!I54</f>
        <v>2</v>
      </c>
      <c r="X12" s="96">
        <f>Métricas!J53+Métricas!J54</f>
        <v>0</v>
      </c>
      <c r="Y12" s="96">
        <f>Métricas!K53+Métricas!K54</f>
        <v>1</v>
      </c>
      <c r="Z12" s="96">
        <f>Métricas!L53+Métricas!L54</f>
        <v>7</v>
      </c>
      <c r="AA12" s="96">
        <f>Métricas!M53+Métricas!M54</f>
        <v>5</v>
      </c>
      <c r="AB12" s="96">
        <f>Métricas!N53+Métricas!N54</f>
        <v>0</v>
      </c>
      <c r="AC12" s="96">
        <f>Métricas!O53+Métricas!O54</f>
        <v>2</v>
      </c>
      <c r="AD12" s="96">
        <f>Métricas!P53+Métricas!P54</f>
        <v>8</v>
      </c>
      <c r="AE12" s="96">
        <f>Métricas!Q53+Métricas!Q54</f>
        <v>0</v>
      </c>
      <c r="AF12" s="96">
        <f>Métricas!R53+Métricas!R54</f>
        <v>5</v>
      </c>
      <c r="AG12" s="96">
        <f>Métricas!S53+Métricas!S54</f>
        <v>5</v>
      </c>
      <c r="AH12" s="96">
        <f>Métricas!T53+Métricas!T54</f>
        <v>0</v>
      </c>
      <c r="AI12" s="96">
        <f>Métricas!U53+Métricas!U54</f>
        <v>5</v>
      </c>
      <c r="AJ12" s="96">
        <f>Métricas!V53+Métricas!V54</f>
        <v>3</v>
      </c>
      <c r="AK12" s="96">
        <f>Métricas!W53+Métricas!W54</f>
        <v>4</v>
      </c>
      <c r="AL12" s="96">
        <f>Métricas!X53+Métricas!X54</f>
        <v>0</v>
      </c>
      <c r="AM12" s="96">
        <f>Métricas!Y53+Métricas!Y54</f>
        <v>1</v>
      </c>
      <c r="AN12" s="96">
        <f>Métricas!Z53+Métricas!Z54</f>
        <v>10</v>
      </c>
      <c r="AO12" s="96">
        <f>Métricas!AA53+Métricas!AA54</f>
        <v>5</v>
      </c>
      <c r="AP12" s="96">
        <f>Métricas!AB53+Métricas!AB54</f>
        <v>2</v>
      </c>
      <c r="AQ12" s="96">
        <f>Métricas!AC53+Métricas!AC54</f>
        <v>12</v>
      </c>
      <c r="AR12" s="96">
        <f>Métricas!AD53+Métricas!AD54</f>
        <v>1</v>
      </c>
      <c r="AS12" s="96">
        <f>Métricas!AE53+Métricas!AE54</f>
        <v>2</v>
      </c>
      <c r="AT12" s="96">
        <f>Métricas!AF53+Métricas!AF54</f>
        <v>0</v>
      </c>
      <c r="AU12" s="96">
        <f>Métricas!AG53+Métricas!AG54</f>
        <v>3</v>
      </c>
      <c r="AV12" s="96">
        <f>Métricas!AH53+Métricas!AH54</f>
        <v>4</v>
      </c>
      <c r="AW12" s="96">
        <f>Métricas!AI53+Métricas!AI54</f>
        <v>3</v>
      </c>
      <c r="AX12" s="96">
        <f>Métricas!AJ53+Métricas!AJ54</f>
        <v>6</v>
      </c>
      <c r="AY12" s="96">
        <f>Métricas!AK53+Métricas!AK54</f>
        <v>6</v>
      </c>
      <c r="AZ12" s="96">
        <f>Métricas!AL53+Métricas!AL54</f>
        <v>4</v>
      </c>
      <c r="BA12" s="96">
        <f>Métricas!AM53+Métricas!AM54</f>
        <v>6</v>
      </c>
      <c r="BB12" s="96">
        <f>Métricas!AN53+Métricas!AN54</f>
        <v>4</v>
      </c>
      <c r="BC12" s="96">
        <f>Métricas!AO53+Métricas!AO54</f>
        <v>6</v>
      </c>
      <c r="BD12" s="96">
        <f>Métricas!AP53+Métricas!AP54</f>
        <v>5</v>
      </c>
      <c r="BE12" s="96">
        <f>Métricas!AQ53+Métricas!AQ54</f>
        <v>8</v>
      </c>
      <c r="BF12" s="96">
        <f>Métricas!AR53+Métricas!AR54</f>
        <v>0</v>
      </c>
      <c r="BG12" s="96">
        <f>Métricas!AS53+Métricas!AS54</f>
        <v>5</v>
      </c>
      <c r="BH12" s="96">
        <f>Métricas!AT53+Métricas!AT54</f>
        <v>0</v>
      </c>
      <c r="BI12" s="96">
        <f>Métricas!AU53+Métricas!AU54</f>
        <v>0</v>
      </c>
      <c r="BJ12" s="96">
        <f>Métricas!AV53+Métricas!AV54</f>
        <v>0</v>
      </c>
      <c r="BK12" s="96">
        <f>Métricas!AW53+Métricas!AW54</f>
        <v>0</v>
      </c>
      <c r="BL12" s="96">
        <f>Métricas!AX53+Métricas!AX54</f>
        <v>0</v>
      </c>
      <c r="BM12" s="96">
        <f>Métricas!AY53+Métricas!AY54</f>
        <v>0</v>
      </c>
      <c r="BN12" s="96">
        <f>Métricas!AZ53+Métricas!AZ54</f>
        <v>0</v>
      </c>
      <c r="BO12" s="96">
        <f>Métricas!BA53+Métricas!BA54</f>
        <v>0</v>
      </c>
      <c r="BP12" s="96">
        <f>Métricas!BB53+Métricas!BB54</f>
        <v>0</v>
      </c>
      <c r="BQ12" s="96">
        <f>Métricas!BC53+Métricas!BC54</f>
        <v>0</v>
      </c>
      <c r="BR12" s="96">
        <f>Métricas!BD53+Métricas!BD54</f>
        <v>0</v>
      </c>
      <c r="BS12" s="96">
        <f>Métricas!BE53+Métricas!BE54</f>
        <v>0</v>
      </c>
      <c r="BT12" s="96">
        <f>Métricas!BF53+Métricas!BF54</f>
        <v>0</v>
      </c>
      <c r="BU12" s="96">
        <f>Métricas!BG53+Métricas!BG54</f>
        <v>0</v>
      </c>
      <c r="BV12" s="96">
        <f>Métricas!BH53+Métricas!BH54</f>
        <v>0</v>
      </c>
      <c r="BW12" s="96">
        <f>Métricas!BI53+Métricas!BI54</f>
        <v>0</v>
      </c>
      <c r="BX12" s="96">
        <f>Métricas!BJ53+Métricas!BJ54</f>
        <v>0</v>
      </c>
      <c r="BY12" s="96">
        <f>Métricas!BK53+Métricas!BK54</f>
        <v>0</v>
      </c>
      <c r="BZ12" s="96">
        <f>Métricas!BL53+Métricas!BL54</f>
        <v>0</v>
      </c>
      <c r="CA12" s="96">
        <f>Métricas!BM53+Métricas!BM54</f>
        <v>0</v>
      </c>
      <c r="CB12" s="96">
        <f>Métricas!BN53+Métricas!BN54</f>
        <v>0</v>
      </c>
    </row>
    <row r="13" spans="2:80" ht="30.6" x14ac:dyDescent="0.25">
      <c r="B13" s="219"/>
      <c r="C13" s="220">
        <v>2</v>
      </c>
      <c r="D13" s="87" t="s">
        <v>98</v>
      </c>
      <c r="E13" s="88" t="s">
        <v>99</v>
      </c>
      <c r="F13" s="89" t="s">
        <v>85</v>
      </c>
      <c r="G13" s="90" t="s">
        <v>86</v>
      </c>
      <c r="H13" s="111" t="s">
        <v>87</v>
      </c>
      <c r="I13" s="112" t="s">
        <v>100</v>
      </c>
      <c r="J13" s="112">
        <f>J14+J15+J16+J17+J19</f>
        <v>85</v>
      </c>
      <c r="K13" s="93" t="s">
        <v>89</v>
      </c>
      <c r="L13" s="93">
        <f t="shared" si="0"/>
        <v>93</v>
      </c>
      <c r="M13" s="103" t="s">
        <v>90</v>
      </c>
      <c r="N13" s="93" t="s">
        <v>100</v>
      </c>
      <c r="O13" s="93">
        <f t="shared" si="1"/>
        <v>85</v>
      </c>
      <c r="P13" s="113" t="s">
        <v>101</v>
      </c>
      <c r="Q13" s="113">
        <f>Q14+Q15+Q16+Q17+Q19</f>
        <v>93</v>
      </c>
      <c r="R13" s="96">
        <f t="shared" ref="R13:AW13" si="4">SUM(R14:R19)</f>
        <v>123</v>
      </c>
      <c r="S13" s="96">
        <f t="shared" si="4"/>
        <v>37</v>
      </c>
      <c r="T13" s="96">
        <f t="shared" si="4"/>
        <v>84</v>
      </c>
      <c r="U13" s="96">
        <f t="shared" si="4"/>
        <v>97</v>
      </c>
      <c r="V13" s="96">
        <f t="shared" si="4"/>
        <v>45</v>
      </c>
      <c r="W13" s="96">
        <f t="shared" si="4"/>
        <v>76</v>
      </c>
      <c r="X13" s="96">
        <f t="shared" si="4"/>
        <v>38</v>
      </c>
      <c r="Y13" s="96">
        <f t="shared" si="4"/>
        <v>138</v>
      </c>
      <c r="Z13" s="96">
        <f t="shared" si="4"/>
        <v>118</v>
      </c>
      <c r="AA13" s="96">
        <f t="shared" si="4"/>
        <v>61</v>
      </c>
      <c r="AB13" s="96">
        <f t="shared" si="4"/>
        <v>27</v>
      </c>
      <c r="AC13" s="96">
        <f t="shared" si="4"/>
        <v>84</v>
      </c>
      <c r="AD13" s="96">
        <f t="shared" si="4"/>
        <v>10</v>
      </c>
      <c r="AE13" s="96">
        <f t="shared" si="4"/>
        <v>33</v>
      </c>
      <c r="AF13" s="96">
        <f t="shared" si="4"/>
        <v>31</v>
      </c>
      <c r="AG13" s="96">
        <f t="shared" si="4"/>
        <v>97</v>
      </c>
      <c r="AH13" s="96">
        <f t="shared" si="4"/>
        <v>46</v>
      </c>
      <c r="AI13" s="96">
        <f t="shared" si="4"/>
        <v>32</v>
      </c>
      <c r="AJ13" s="96">
        <f t="shared" si="4"/>
        <v>47</v>
      </c>
      <c r="AK13" s="96">
        <f t="shared" si="4"/>
        <v>47</v>
      </c>
      <c r="AL13" s="96">
        <f t="shared" si="4"/>
        <v>164</v>
      </c>
      <c r="AM13" s="96">
        <f t="shared" si="4"/>
        <v>160</v>
      </c>
      <c r="AN13" s="96">
        <f t="shared" si="4"/>
        <v>93</v>
      </c>
      <c r="AO13" s="96">
        <f t="shared" si="4"/>
        <v>150</v>
      </c>
      <c r="AP13" s="96">
        <f t="shared" si="4"/>
        <v>28</v>
      </c>
      <c r="AQ13" s="96">
        <f t="shared" si="4"/>
        <v>46</v>
      </c>
      <c r="AR13" s="96">
        <f t="shared" si="4"/>
        <v>33</v>
      </c>
      <c r="AS13" s="96">
        <f t="shared" si="4"/>
        <v>94</v>
      </c>
      <c r="AT13" s="96">
        <f t="shared" si="4"/>
        <v>97</v>
      </c>
      <c r="AU13" s="96">
        <f t="shared" si="4"/>
        <v>99</v>
      </c>
      <c r="AV13" s="96">
        <f t="shared" si="4"/>
        <v>81</v>
      </c>
      <c r="AW13" s="96">
        <f t="shared" si="4"/>
        <v>136</v>
      </c>
      <c r="AX13" s="96">
        <f t="shared" ref="AX13:CB13" si="5">SUM(AX14:AX19)</f>
        <v>94</v>
      </c>
      <c r="AY13" s="96">
        <f t="shared" si="5"/>
        <v>117</v>
      </c>
      <c r="AZ13" s="96">
        <f t="shared" si="5"/>
        <v>67</v>
      </c>
      <c r="BA13" s="96">
        <f t="shared" si="5"/>
        <v>95</v>
      </c>
      <c r="BB13" s="96">
        <f t="shared" si="5"/>
        <v>138</v>
      </c>
      <c r="BC13" s="96">
        <f t="shared" si="5"/>
        <v>111</v>
      </c>
      <c r="BD13" s="96">
        <f t="shared" si="5"/>
        <v>47</v>
      </c>
      <c r="BE13" s="96">
        <f t="shared" si="5"/>
        <v>101</v>
      </c>
      <c r="BF13" s="96">
        <f t="shared" si="5"/>
        <v>37</v>
      </c>
      <c r="BG13" s="96">
        <f t="shared" si="5"/>
        <v>106</v>
      </c>
      <c r="BH13" s="96">
        <f t="shared" si="5"/>
        <v>55</v>
      </c>
      <c r="BI13" s="96">
        <f t="shared" si="5"/>
        <v>74</v>
      </c>
      <c r="BJ13" s="96">
        <f t="shared" si="5"/>
        <v>0</v>
      </c>
      <c r="BK13" s="96">
        <f t="shared" si="5"/>
        <v>0</v>
      </c>
      <c r="BL13" s="96">
        <f t="shared" si="5"/>
        <v>0</v>
      </c>
      <c r="BM13" s="96">
        <f t="shared" si="5"/>
        <v>0</v>
      </c>
      <c r="BN13" s="96">
        <f t="shared" si="5"/>
        <v>0</v>
      </c>
      <c r="BO13" s="96">
        <f t="shared" si="5"/>
        <v>0</v>
      </c>
      <c r="BP13" s="96">
        <f t="shared" si="5"/>
        <v>0</v>
      </c>
      <c r="BQ13" s="96">
        <f t="shared" si="5"/>
        <v>0</v>
      </c>
      <c r="BR13" s="96">
        <f t="shared" si="5"/>
        <v>0</v>
      </c>
      <c r="BS13" s="96">
        <f t="shared" si="5"/>
        <v>0</v>
      </c>
      <c r="BT13" s="96">
        <f t="shared" si="5"/>
        <v>0</v>
      </c>
      <c r="BU13" s="96">
        <f t="shared" si="5"/>
        <v>0</v>
      </c>
      <c r="BV13" s="96">
        <f t="shared" si="5"/>
        <v>0</v>
      </c>
      <c r="BW13" s="96">
        <f t="shared" si="5"/>
        <v>0</v>
      </c>
      <c r="BX13" s="96">
        <f t="shared" si="5"/>
        <v>0</v>
      </c>
      <c r="BY13" s="96">
        <f t="shared" si="5"/>
        <v>0</v>
      </c>
      <c r="BZ13" s="96">
        <f t="shared" si="5"/>
        <v>0</v>
      </c>
      <c r="CA13" s="96">
        <f t="shared" si="5"/>
        <v>0</v>
      </c>
      <c r="CB13" s="96">
        <f t="shared" si="5"/>
        <v>0</v>
      </c>
    </row>
    <row r="14" spans="2:80" x14ac:dyDescent="0.25">
      <c r="B14" s="219"/>
      <c r="C14" s="219"/>
      <c r="D14" s="97" t="s">
        <v>92</v>
      </c>
      <c r="E14" s="98"/>
      <c r="F14" s="99"/>
      <c r="G14" s="100"/>
      <c r="H14" s="101"/>
      <c r="I14" s="112" t="s">
        <v>100</v>
      </c>
      <c r="J14" s="112">
        <v>19</v>
      </c>
      <c r="K14" s="93" t="s">
        <v>89</v>
      </c>
      <c r="L14" s="93">
        <f t="shared" si="0"/>
        <v>21</v>
      </c>
      <c r="M14" s="103" t="s">
        <v>90</v>
      </c>
      <c r="N14" s="93" t="s">
        <v>100</v>
      </c>
      <c r="O14" s="93">
        <f t="shared" si="1"/>
        <v>19</v>
      </c>
      <c r="P14" s="113" t="s">
        <v>101</v>
      </c>
      <c r="Q14" s="113">
        <v>21</v>
      </c>
      <c r="R14" s="96">
        <f>Métricas!D137</f>
        <v>2</v>
      </c>
      <c r="S14" s="96">
        <f>Métricas!E137</f>
        <v>2</v>
      </c>
      <c r="T14" s="96">
        <f>Métricas!F137</f>
        <v>5</v>
      </c>
      <c r="U14" s="96">
        <f>Métricas!G137</f>
        <v>15</v>
      </c>
      <c r="V14" s="96">
        <f>Métricas!H137</f>
        <v>2</v>
      </c>
      <c r="W14" s="96">
        <f>Métricas!I137</f>
        <v>35</v>
      </c>
      <c r="X14" s="96">
        <f>Métricas!J137</f>
        <v>2</v>
      </c>
      <c r="Y14" s="96">
        <f>Métricas!K137</f>
        <v>17</v>
      </c>
      <c r="Z14" s="96">
        <f>Métricas!L137</f>
        <v>11</v>
      </c>
      <c r="AA14" s="96">
        <f>Métricas!M137</f>
        <v>7</v>
      </c>
      <c r="AB14" s="96">
        <f>Métricas!N137</f>
        <v>6</v>
      </c>
      <c r="AC14" s="96">
        <f>Métricas!O137</f>
        <v>17</v>
      </c>
      <c r="AD14" s="96">
        <f>Métricas!P137</f>
        <v>2</v>
      </c>
      <c r="AE14" s="96">
        <f>Métricas!Q137</f>
        <v>2</v>
      </c>
      <c r="AF14" s="96">
        <f>Métricas!R137</f>
        <v>3</v>
      </c>
      <c r="AG14" s="96">
        <f>Métricas!S137</f>
        <v>10</v>
      </c>
      <c r="AH14" s="96">
        <f>Métricas!T137</f>
        <v>3</v>
      </c>
      <c r="AI14" s="96">
        <f>Métricas!U137</f>
        <v>2</v>
      </c>
      <c r="AJ14" s="96">
        <f>Métricas!V137</f>
        <v>13</v>
      </c>
      <c r="AK14" s="96">
        <f>Métricas!W137</f>
        <v>6</v>
      </c>
      <c r="AL14" s="96">
        <f>Métricas!X137</f>
        <v>7</v>
      </c>
      <c r="AM14" s="96">
        <f>Métricas!Y137</f>
        <v>7</v>
      </c>
      <c r="AN14" s="96">
        <f>Métricas!Z137</f>
        <v>21</v>
      </c>
      <c r="AO14" s="96">
        <f>Métricas!AA137</f>
        <v>22</v>
      </c>
      <c r="AP14" s="96">
        <f>Métricas!AB137</f>
        <v>4</v>
      </c>
      <c r="AQ14" s="96">
        <f>Métricas!AC137</f>
        <v>4</v>
      </c>
      <c r="AR14" s="96">
        <f>Métricas!AD137</f>
        <v>4</v>
      </c>
      <c r="AS14" s="96">
        <f>Métricas!AE137</f>
        <v>20</v>
      </c>
      <c r="AT14" s="96">
        <f>Métricas!AF137</f>
        <v>13</v>
      </c>
      <c r="AU14" s="96">
        <f>Métricas!AG137</f>
        <v>10</v>
      </c>
      <c r="AV14" s="96">
        <f>Métricas!AH137</f>
        <v>12</v>
      </c>
      <c r="AW14" s="96">
        <f>Métricas!AI137</f>
        <v>13</v>
      </c>
      <c r="AX14" s="96">
        <f>Métricas!AJ137</f>
        <v>24</v>
      </c>
      <c r="AY14" s="96">
        <f>Métricas!AK137</f>
        <v>18</v>
      </c>
      <c r="AZ14" s="96">
        <f>Métricas!AL137</f>
        <v>9</v>
      </c>
      <c r="BA14" s="96">
        <f>Métricas!AM137</f>
        <v>5</v>
      </c>
      <c r="BB14" s="96">
        <f>Métricas!AN137</f>
        <v>11</v>
      </c>
      <c r="BC14" s="96">
        <f>Métricas!AO137</f>
        <v>9</v>
      </c>
      <c r="BD14" s="96">
        <f>Métricas!AP137</f>
        <v>9</v>
      </c>
      <c r="BE14" s="96">
        <f>Métricas!AQ137</f>
        <v>16</v>
      </c>
      <c r="BF14" s="96">
        <f>Métricas!AR137</f>
        <v>4</v>
      </c>
      <c r="BG14" s="96">
        <f>Métricas!AS137</f>
        <v>7</v>
      </c>
      <c r="BH14" s="96">
        <f>Métricas!AT137</f>
        <v>4</v>
      </c>
      <c r="BI14" s="96">
        <f>Métricas!AU137</f>
        <v>8</v>
      </c>
      <c r="BJ14" s="96">
        <f>Métricas!AV137</f>
        <v>0</v>
      </c>
      <c r="BK14" s="96">
        <f>Métricas!AW137</f>
        <v>0</v>
      </c>
      <c r="BL14" s="96">
        <f>Métricas!AX137</f>
        <v>0</v>
      </c>
      <c r="BM14" s="96">
        <f>Métricas!AY137</f>
        <v>0</v>
      </c>
      <c r="BN14" s="96">
        <f>Métricas!AZ137</f>
        <v>0</v>
      </c>
      <c r="BO14" s="96">
        <f>Métricas!BA137</f>
        <v>0</v>
      </c>
      <c r="BP14" s="96">
        <f>Métricas!BB137</f>
        <v>0</v>
      </c>
      <c r="BQ14" s="96">
        <f>Métricas!BC137</f>
        <v>0</v>
      </c>
      <c r="BR14" s="96">
        <f>Métricas!BD137</f>
        <v>0</v>
      </c>
      <c r="BS14" s="96">
        <f>Métricas!BE137</f>
        <v>0</v>
      </c>
      <c r="BT14" s="96">
        <f>Métricas!BF137</f>
        <v>0</v>
      </c>
      <c r="BU14" s="96">
        <f>Métricas!BG137</f>
        <v>0</v>
      </c>
      <c r="BV14" s="96">
        <f>Métricas!BH137</f>
        <v>0</v>
      </c>
      <c r="BW14" s="96">
        <f>Métricas!BI137</f>
        <v>0</v>
      </c>
      <c r="BX14" s="96">
        <f>Métricas!BJ137</f>
        <v>0</v>
      </c>
      <c r="BY14" s="96">
        <f>Métricas!BK137</f>
        <v>0</v>
      </c>
      <c r="BZ14" s="96">
        <f>Métricas!BL137</f>
        <v>0</v>
      </c>
      <c r="CA14" s="96">
        <f>Métricas!BM137</f>
        <v>0</v>
      </c>
      <c r="CB14" s="96">
        <f>Métricas!BN137</f>
        <v>0</v>
      </c>
    </row>
    <row r="15" spans="2:80" x14ac:dyDescent="0.25">
      <c r="B15" s="219"/>
      <c r="C15" s="219"/>
      <c r="D15" s="97" t="s">
        <v>93</v>
      </c>
      <c r="E15" s="98"/>
      <c r="F15" s="99"/>
      <c r="G15" s="100"/>
      <c r="H15" s="101"/>
      <c r="I15" s="112" t="s">
        <v>100</v>
      </c>
      <c r="J15" s="112">
        <v>29</v>
      </c>
      <c r="K15" s="93" t="s">
        <v>89</v>
      </c>
      <c r="L15" s="93">
        <f t="shared" si="0"/>
        <v>33</v>
      </c>
      <c r="M15" s="103" t="s">
        <v>90</v>
      </c>
      <c r="N15" s="93" t="s">
        <v>100</v>
      </c>
      <c r="O15" s="93">
        <f t="shared" si="1"/>
        <v>29</v>
      </c>
      <c r="P15" s="113" t="s">
        <v>101</v>
      </c>
      <c r="Q15" s="113">
        <v>33</v>
      </c>
      <c r="R15" s="96">
        <f>Métricas!D115</f>
        <v>112</v>
      </c>
      <c r="S15" s="96">
        <f>Métricas!E115</f>
        <v>7</v>
      </c>
      <c r="T15" s="96">
        <f>Métricas!F115</f>
        <v>25</v>
      </c>
      <c r="U15" s="96">
        <f>Métricas!G115</f>
        <v>53</v>
      </c>
      <c r="V15" s="96">
        <f>Métricas!H115</f>
        <v>16</v>
      </c>
      <c r="W15" s="96">
        <f>Métricas!I115</f>
        <v>22</v>
      </c>
      <c r="X15" s="96">
        <f>Métricas!J115</f>
        <v>16</v>
      </c>
      <c r="Y15" s="96">
        <f>Métricas!K115</f>
        <v>41</v>
      </c>
      <c r="Z15" s="96">
        <f>Métricas!L115</f>
        <v>37</v>
      </c>
      <c r="AA15" s="96">
        <f>Métricas!M115</f>
        <v>24</v>
      </c>
      <c r="AB15" s="96">
        <f>Métricas!N115</f>
        <v>13</v>
      </c>
      <c r="AC15" s="96">
        <f>Métricas!O115</f>
        <v>32</v>
      </c>
      <c r="AD15" s="96">
        <f>Métricas!P115</f>
        <v>4</v>
      </c>
      <c r="AE15" s="96">
        <f>Métricas!Q115</f>
        <v>14</v>
      </c>
      <c r="AF15" s="96">
        <f>Métricas!R115</f>
        <v>0</v>
      </c>
      <c r="AG15" s="96">
        <f>Métricas!S115</f>
        <v>71</v>
      </c>
      <c r="AH15" s="96">
        <f>Métricas!T115</f>
        <v>14</v>
      </c>
      <c r="AI15" s="96">
        <f>Métricas!U115</f>
        <v>21</v>
      </c>
      <c r="AJ15" s="96">
        <f>Métricas!V115</f>
        <v>11</v>
      </c>
      <c r="AK15" s="96">
        <f>Métricas!W115</f>
        <v>24</v>
      </c>
      <c r="AL15" s="96">
        <f>Métricas!X115</f>
        <v>101</v>
      </c>
      <c r="AM15" s="96">
        <f>Métricas!Y115</f>
        <v>30</v>
      </c>
      <c r="AN15" s="96">
        <f>Métricas!Z115</f>
        <v>29</v>
      </c>
      <c r="AO15" s="96">
        <f>Métricas!AA115</f>
        <v>57</v>
      </c>
      <c r="AP15" s="96">
        <f>Métricas!AB115</f>
        <v>14</v>
      </c>
      <c r="AQ15" s="96">
        <f>Métricas!AC115</f>
        <v>41</v>
      </c>
      <c r="AR15" s="96">
        <f>Métricas!AD115</f>
        <v>12</v>
      </c>
      <c r="AS15" s="96">
        <f>Métricas!AE115</f>
        <v>18</v>
      </c>
      <c r="AT15" s="96">
        <f>Métricas!AF115</f>
        <v>78</v>
      </c>
      <c r="AU15" s="96">
        <f>Métricas!AG115</f>
        <v>41</v>
      </c>
      <c r="AV15" s="96">
        <f>Métricas!AH115</f>
        <v>32</v>
      </c>
      <c r="AW15" s="96">
        <f>Métricas!AI115</f>
        <v>55</v>
      </c>
      <c r="AX15" s="96">
        <f>Métricas!AJ115</f>
        <v>38</v>
      </c>
      <c r="AY15" s="96">
        <f>Métricas!AK115</f>
        <v>42</v>
      </c>
      <c r="AZ15" s="96">
        <f>Métricas!AL115</f>
        <v>27</v>
      </c>
      <c r="BA15" s="96">
        <f>Métricas!AM115</f>
        <v>41</v>
      </c>
      <c r="BB15" s="96">
        <f>Métricas!AN115</f>
        <v>42</v>
      </c>
      <c r="BC15" s="96">
        <f>Métricas!AO115</f>
        <v>61</v>
      </c>
      <c r="BD15" s="96">
        <f>Métricas!AP115</f>
        <v>19</v>
      </c>
      <c r="BE15" s="96">
        <f>Métricas!AQ115</f>
        <v>19</v>
      </c>
      <c r="BF15" s="96">
        <f>Métricas!AR115</f>
        <v>26</v>
      </c>
      <c r="BG15" s="96">
        <f>Métricas!AS115</f>
        <v>58</v>
      </c>
      <c r="BH15" s="96">
        <f>Métricas!AT115</f>
        <v>24</v>
      </c>
      <c r="BI15" s="96">
        <f>Métricas!AU115</f>
        <v>21</v>
      </c>
      <c r="BJ15" s="96">
        <f>Métricas!AV115</f>
        <v>0</v>
      </c>
      <c r="BK15" s="96">
        <f>Métricas!AW115</f>
        <v>0</v>
      </c>
      <c r="BL15" s="96">
        <f>Métricas!AX115</f>
        <v>0</v>
      </c>
      <c r="BM15" s="96">
        <f>Métricas!AY115</f>
        <v>0</v>
      </c>
      <c r="BN15" s="96">
        <f>Métricas!AZ115</f>
        <v>0</v>
      </c>
      <c r="BO15" s="96">
        <f>Métricas!BA115</f>
        <v>0</v>
      </c>
      <c r="BP15" s="96">
        <f>Métricas!BB115</f>
        <v>0</v>
      </c>
      <c r="BQ15" s="96">
        <f>Métricas!BC115</f>
        <v>0</v>
      </c>
      <c r="BR15" s="96">
        <f>Métricas!BD115</f>
        <v>0</v>
      </c>
      <c r="BS15" s="96">
        <f>Métricas!BE115</f>
        <v>0</v>
      </c>
      <c r="BT15" s="96">
        <f>Métricas!BF115</f>
        <v>0</v>
      </c>
      <c r="BU15" s="96">
        <f>Métricas!BG115</f>
        <v>0</v>
      </c>
      <c r="BV15" s="96">
        <f>Métricas!BH115</f>
        <v>0</v>
      </c>
      <c r="BW15" s="96">
        <f>Métricas!BI115</f>
        <v>0</v>
      </c>
      <c r="BX15" s="96">
        <f>Métricas!BJ115</f>
        <v>0</v>
      </c>
      <c r="BY15" s="96">
        <f>Métricas!BK115</f>
        <v>0</v>
      </c>
      <c r="BZ15" s="96">
        <f>Métricas!BL115</f>
        <v>0</v>
      </c>
      <c r="CA15" s="96">
        <f>Métricas!BM115</f>
        <v>0</v>
      </c>
      <c r="CB15" s="96">
        <f>Métricas!BN115</f>
        <v>0</v>
      </c>
    </row>
    <row r="16" spans="2:80" x14ac:dyDescent="0.25">
      <c r="B16" s="219"/>
      <c r="C16" s="219"/>
      <c r="D16" s="97" t="s">
        <v>94</v>
      </c>
      <c r="E16" s="98"/>
      <c r="F16" s="99"/>
      <c r="G16" s="100"/>
      <c r="H16" s="101"/>
      <c r="I16" s="112" t="s">
        <v>100</v>
      </c>
      <c r="J16" s="112">
        <v>9</v>
      </c>
      <c r="K16" s="93" t="s">
        <v>89</v>
      </c>
      <c r="L16" s="93">
        <f t="shared" si="0"/>
        <v>9</v>
      </c>
      <c r="M16" s="103" t="s">
        <v>90</v>
      </c>
      <c r="N16" s="93" t="s">
        <v>100</v>
      </c>
      <c r="O16" s="93">
        <f t="shared" si="1"/>
        <v>9</v>
      </c>
      <c r="P16" s="113" t="s">
        <v>101</v>
      </c>
      <c r="Q16" s="113">
        <v>9</v>
      </c>
      <c r="R16" s="96">
        <f>Métricas!D94</f>
        <v>0</v>
      </c>
      <c r="S16" s="96">
        <f>Métricas!E94</f>
        <v>1</v>
      </c>
      <c r="T16" s="96">
        <f>Métricas!F94</f>
        <v>7</v>
      </c>
      <c r="U16" s="96">
        <f>Métricas!G94</f>
        <v>9</v>
      </c>
      <c r="V16" s="96">
        <f>Métricas!H94</f>
        <v>5</v>
      </c>
      <c r="W16" s="96">
        <f>Métricas!I94</f>
        <v>11</v>
      </c>
      <c r="X16" s="96">
        <f>Métricas!J94</f>
        <v>0</v>
      </c>
      <c r="Y16" s="96">
        <f>Métricas!K94</f>
        <v>32</v>
      </c>
      <c r="Z16" s="96">
        <f>Métricas!L94</f>
        <v>18</v>
      </c>
      <c r="AA16" s="96">
        <f>Métricas!M94</f>
        <v>10</v>
      </c>
      <c r="AB16" s="96">
        <f>Métricas!N94</f>
        <v>3</v>
      </c>
      <c r="AC16" s="96">
        <f>Métricas!O94</f>
        <v>13</v>
      </c>
      <c r="AD16" s="96">
        <f>Métricas!P94</f>
        <v>1</v>
      </c>
      <c r="AE16" s="96">
        <f>Métricas!Q94</f>
        <v>6</v>
      </c>
      <c r="AF16" s="96">
        <f>Métricas!R94</f>
        <v>14</v>
      </c>
      <c r="AG16" s="96">
        <f>Métricas!S94</f>
        <v>2</v>
      </c>
      <c r="AH16" s="96">
        <f>Métricas!T94</f>
        <v>0</v>
      </c>
      <c r="AI16" s="96">
        <f>Métricas!U94</f>
        <v>0</v>
      </c>
      <c r="AJ16" s="96">
        <f>Métricas!V94</f>
        <v>7</v>
      </c>
      <c r="AK16" s="96">
        <f>Métricas!W94</f>
        <v>2</v>
      </c>
      <c r="AL16" s="96">
        <f>Métricas!X94</f>
        <v>0</v>
      </c>
      <c r="AM16" s="96">
        <f>Métricas!Y94</f>
        <v>2</v>
      </c>
      <c r="AN16" s="96">
        <f>Métricas!Z94</f>
        <v>14</v>
      </c>
      <c r="AO16" s="96">
        <f>Métricas!AA94</f>
        <v>23</v>
      </c>
      <c r="AP16" s="96">
        <f>Métricas!AB94</f>
        <v>0</v>
      </c>
      <c r="AQ16" s="96">
        <f>Métricas!AC94</f>
        <v>1</v>
      </c>
      <c r="AR16" s="96">
        <f>Métricas!AD94</f>
        <v>3</v>
      </c>
      <c r="AS16" s="96">
        <f>Métricas!AE94</f>
        <v>14</v>
      </c>
      <c r="AT16" s="96">
        <f>Métricas!AF94</f>
        <v>0</v>
      </c>
      <c r="AU16" s="96">
        <f>Métricas!AG94</f>
        <v>12</v>
      </c>
      <c r="AV16" s="96">
        <f>Métricas!AH94</f>
        <v>1</v>
      </c>
      <c r="AW16" s="96">
        <f>Métricas!AI94</f>
        <v>21</v>
      </c>
      <c r="AX16" s="96">
        <f>Métricas!AJ94</f>
        <v>3</v>
      </c>
      <c r="AY16" s="96">
        <f>Métricas!AK94</f>
        <v>15</v>
      </c>
      <c r="AZ16" s="96">
        <f>Métricas!AL94</f>
        <v>5</v>
      </c>
      <c r="BA16" s="96">
        <f>Métricas!AM94</f>
        <v>11</v>
      </c>
      <c r="BB16" s="96">
        <f>Métricas!AN94</f>
        <v>41</v>
      </c>
      <c r="BC16" s="96">
        <f>Métricas!AO94</f>
        <v>3</v>
      </c>
      <c r="BD16" s="96">
        <f>Métricas!AP94</f>
        <v>9</v>
      </c>
      <c r="BE16" s="96">
        <f>Métricas!AQ94</f>
        <v>17</v>
      </c>
      <c r="BF16" s="96">
        <f>Métricas!AR94</f>
        <v>2</v>
      </c>
      <c r="BG16" s="96">
        <f>Métricas!AS94</f>
        <v>18</v>
      </c>
      <c r="BH16" s="96">
        <f>Métricas!AT94</f>
        <v>4</v>
      </c>
      <c r="BI16" s="96">
        <f>Métricas!AU94</f>
        <v>8</v>
      </c>
      <c r="BJ16" s="96">
        <f>Métricas!AV94</f>
        <v>0</v>
      </c>
      <c r="BK16" s="96">
        <f>Métricas!AW94</f>
        <v>0</v>
      </c>
      <c r="BL16" s="96">
        <f>Métricas!AX94</f>
        <v>0</v>
      </c>
      <c r="BM16" s="96">
        <f>Métricas!AY94</f>
        <v>0</v>
      </c>
      <c r="BN16" s="96">
        <f>Métricas!AZ94</f>
        <v>0</v>
      </c>
      <c r="BO16" s="96">
        <f>Métricas!BA94</f>
        <v>0</v>
      </c>
      <c r="BP16" s="96">
        <f>Métricas!BB94</f>
        <v>0</v>
      </c>
      <c r="BQ16" s="96">
        <f>Métricas!BC94</f>
        <v>0</v>
      </c>
      <c r="BR16" s="96">
        <f>Métricas!BD94</f>
        <v>0</v>
      </c>
      <c r="BS16" s="96">
        <f>Métricas!BE94</f>
        <v>0</v>
      </c>
      <c r="BT16" s="96">
        <f>Métricas!BF94</f>
        <v>0</v>
      </c>
      <c r="BU16" s="96">
        <f>Métricas!BG94</f>
        <v>0</v>
      </c>
      <c r="BV16" s="96">
        <f>Métricas!BH94</f>
        <v>0</v>
      </c>
      <c r="BW16" s="96">
        <f>Métricas!BI94</f>
        <v>0</v>
      </c>
      <c r="BX16" s="96">
        <f>Métricas!BJ94</f>
        <v>0</v>
      </c>
      <c r="BY16" s="96">
        <f>Métricas!BK94</f>
        <v>0</v>
      </c>
      <c r="BZ16" s="96">
        <f>Métricas!BL94</f>
        <v>0</v>
      </c>
      <c r="CA16" s="96">
        <f>Métricas!BM94</f>
        <v>0</v>
      </c>
      <c r="CB16" s="96">
        <f>Métricas!BN94</f>
        <v>0</v>
      </c>
    </row>
    <row r="17" spans="2:80" x14ac:dyDescent="0.25">
      <c r="B17" s="219"/>
      <c r="C17" s="219"/>
      <c r="D17" s="97" t="s">
        <v>95</v>
      </c>
      <c r="E17" s="98"/>
      <c r="F17" s="99"/>
      <c r="G17" s="100"/>
      <c r="H17" s="101"/>
      <c r="I17" s="112" t="s">
        <v>100</v>
      </c>
      <c r="J17" s="112">
        <v>24</v>
      </c>
      <c r="K17" s="93" t="s">
        <v>89</v>
      </c>
      <c r="L17" s="93">
        <f t="shared" si="0"/>
        <v>26</v>
      </c>
      <c r="M17" s="103" t="s">
        <v>90</v>
      </c>
      <c r="N17" s="93" t="s">
        <v>100</v>
      </c>
      <c r="O17" s="93">
        <f t="shared" si="1"/>
        <v>24</v>
      </c>
      <c r="P17" s="113" t="s">
        <v>101</v>
      </c>
      <c r="Q17" s="113">
        <v>26</v>
      </c>
      <c r="R17" s="96">
        <f>Métricas!D34</f>
        <v>4</v>
      </c>
      <c r="S17" s="96">
        <f>Métricas!E34</f>
        <v>23</v>
      </c>
      <c r="T17" s="96">
        <f>Métricas!F34</f>
        <v>36</v>
      </c>
      <c r="U17" s="96">
        <f>Métricas!G34</f>
        <v>14</v>
      </c>
      <c r="V17" s="96">
        <f>Métricas!H34</f>
        <v>11</v>
      </c>
      <c r="W17" s="96">
        <f>Métricas!I34</f>
        <v>4</v>
      </c>
      <c r="X17" s="96">
        <f>Métricas!J34</f>
        <v>2</v>
      </c>
      <c r="Y17" s="96">
        <f>Métricas!K34</f>
        <v>47</v>
      </c>
      <c r="Z17" s="96">
        <f>Métricas!L34</f>
        <v>39</v>
      </c>
      <c r="AA17" s="96">
        <f>Métricas!M34</f>
        <v>18</v>
      </c>
      <c r="AB17" s="96">
        <f>Métricas!N34</f>
        <v>5</v>
      </c>
      <c r="AC17" s="96">
        <f>Métricas!O34</f>
        <v>22</v>
      </c>
      <c r="AD17" s="96">
        <f>Métricas!P34</f>
        <v>3</v>
      </c>
      <c r="AE17" s="96">
        <f>Métricas!Q34</f>
        <v>6</v>
      </c>
      <c r="AF17" s="96">
        <f>Métricas!R34</f>
        <v>7</v>
      </c>
      <c r="AG17" s="96">
        <f>Métricas!S34</f>
        <v>7</v>
      </c>
      <c r="AH17" s="96">
        <f>Métricas!T34</f>
        <v>29</v>
      </c>
      <c r="AI17" s="96">
        <f>Métricas!U34</f>
        <v>9</v>
      </c>
      <c r="AJ17" s="96">
        <f>Métricas!V34</f>
        <v>16</v>
      </c>
      <c r="AK17" s="96">
        <f>Métricas!W34</f>
        <v>14</v>
      </c>
      <c r="AL17" s="96">
        <f>Métricas!X34</f>
        <v>56</v>
      </c>
      <c r="AM17" s="96">
        <f>Métricas!Y34</f>
        <v>31</v>
      </c>
      <c r="AN17" s="96">
        <f>Métricas!Z34</f>
        <v>27</v>
      </c>
      <c r="AO17" s="96">
        <f>Métricas!AA34</f>
        <v>45</v>
      </c>
      <c r="AP17" s="96">
        <f>Métricas!AB34</f>
        <v>9</v>
      </c>
      <c r="AQ17" s="96">
        <f>Métricas!AC34</f>
        <v>0</v>
      </c>
      <c r="AR17" s="96">
        <f>Métricas!AD34</f>
        <v>13</v>
      </c>
      <c r="AS17" s="96">
        <f>Métricas!AE34</f>
        <v>32</v>
      </c>
      <c r="AT17" s="96">
        <f>Métricas!AF34</f>
        <v>5</v>
      </c>
      <c r="AU17" s="96">
        <f>Métricas!AG34</f>
        <v>31</v>
      </c>
      <c r="AV17" s="96">
        <f>Métricas!AH34</f>
        <v>34</v>
      </c>
      <c r="AW17" s="96">
        <f>Métricas!AI34</f>
        <v>44</v>
      </c>
      <c r="AX17" s="96">
        <f>Métricas!AJ34</f>
        <v>26</v>
      </c>
      <c r="AY17" s="96">
        <f>Métricas!AK34</f>
        <v>41</v>
      </c>
      <c r="AZ17" s="96">
        <f>Métricas!AL34</f>
        <v>26</v>
      </c>
      <c r="BA17" s="96">
        <f>Métricas!AM34</f>
        <v>31</v>
      </c>
      <c r="BB17" s="96">
        <f>Métricas!AN34</f>
        <v>42</v>
      </c>
      <c r="BC17" s="96">
        <f>Métricas!AO34</f>
        <v>38</v>
      </c>
      <c r="BD17" s="96">
        <f>Métricas!AP34</f>
        <v>9</v>
      </c>
      <c r="BE17" s="96">
        <f>Métricas!AQ34</f>
        <v>40</v>
      </c>
      <c r="BF17" s="96">
        <f>Métricas!AR34</f>
        <v>5</v>
      </c>
      <c r="BG17" s="96">
        <f>Métricas!AS34</f>
        <v>20</v>
      </c>
      <c r="BH17" s="96">
        <f>Métricas!AT34</f>
        <v>13</v>
      </c>
      <c r="BI17" s="96">
        <f>Métricas!AU34</f>
        <v>31</v>
      </c>
      <c r="BJ17" s="96">
        <f>Métricas!AV34</f>
        <v>0</v>
      </c>
      <c r="BK17" s="96">
        <f>Métricas!AW34</f>
        <v>0</v>
      </c>
      <c r="BL17" s="96">
        <f>Métricas!AX34</f>
        <v>0</v>
      </c>
      <c r="BM17" s="96">
        <f>Métricas!AY34</f>
        <v>0</v>
      </c>
      <c r="BN17" s="96">
        <f>Métricas!AZ34</f>
        <v>0</v>
      </c>
      <c r="BO17" s="96">
        <f>Métricas!BA34</f>
        <v>0</v>
      </c>
      <c r="BP17" s="96">
        <f>Métricas!BB34</f>
        <v>0</v>
      </c>
      <c r="BQ17" s="96">
        <f>Métricas!BC34</f>
        <v>0</v>
      </c>
      <c r="BR17" s="96">
        <f>Métricas!BD34</f>
        <v>0</v>
      </c>
      <c r="BS17" s="96">
        <f>Métricas!BE34</f>
        <v>0</v>
      </c>
      <c r="BT17" s="96">
        <f>Métricas!BF34</f>
        <v>0</v>
      </c>
      <c r="BU17" s="96">
        <f>Métricas!BG34</f>
        <v>0</v>
      </c>
      <c r="BV17" s="96">
        <f>Métricas!BH34</f>
        <v>0</v>
      </c>
      <c r="BW17" s="96">
        <f>Métricas!BI34</f>
        <v>0</v>
      </c>
      <c r="BX17" s="96">
        <f>Métricas!BJ34</f>
        <v>0</v>
      </c>
      <c r="BY17" s="96">
        <f>Métricas!BK34</f>
        <v>0</v>
      </c>
      <c r="BZ17" s="96">
        <f>Métricas!BL34</f>
        <v>0</v>
      </c>
      <c r="CA17" s="96">
        <f>Métricas!BM34</f>
        <v>0</v>
      </c>
      <c r="CB17" s="96">
        <f>Métricas!BN34</f>
        <v>0</v>
      </c>
    </row>
    <row r="18" spans="2:80" hidden="1" x14ac:dyDescent="0.25">
      <c r="B18" s="219"/>
      <c r="C18" s="219"/>
      <c r="D18" s="97" t="s">
        <v>96</v>
      </c>
      <c r="E18" s="98"/>
      <c r="F18" s="99"/>
      <c r="G18" s="100"/>
      <c r="H18" s="101"/>
      <c r="I18" s="112" t="s">
        <v>100</v>
      </c>
      <c r="J18" s="112">
        <v>2</v>
      </c>
      <c r="K18" s="93" t="s">
        <v>89</v>
      </c>
      <c r="L18" s="93">
        <f t="shared" si="0"/>
        <v>4</v>
      </c>
      <c r="M18" s="103" t="s">
        <v>90</v>
      </c>
      <c r="N18" s="93" t="s">
        <v>100</v>
      </c>
      <c r="O18" s="93">
        <f t="shared" si="1"/>
        <v>2</v>
      </c>
      <c r="P18" s="113" t="s">
        <v>101</v>
      </c>
      <c r="Q18" s="113">
        <v>4</v>
      </c>
      <c r="R18" s="96">
        <f>Métricas!D75</f>
        <v>5</v>
      </c>
      <c r="S18" s="96">
        <f>Métricas!E75</f>
        <v>0</v>
      </c>
      <c r="T18" s="96">
        <f>Métricas!F75</f>
        <v>10</v>
      </c>
      <c r="U18" s="96">
        <f>Métricas!G75</f>
        <v>3</v>
      </c>
      <c r="V18" s="96">
        <f>Métricas!H75</f>
        <v>0</v>
      </c>
      <c r="W18" s="96">
        <f>Métricas!I75</f>
        <v>0</v>
      </c>
      <c r="X18" s="96">
        <f>Métricas!J75</f>
        <v>1</v>
      </c>
      <c r="Y18" s="96">
        <f>Métricas!K75</f>
        <v>0</v>
      </c>
      <c r="Z18" s="96">
        <f>Métricas!L75</f>
        <v>3</v>
      </c>
      <c r="AA18" s="96">
        <f>Métricas!M75</f>
        <v>2</v>
      </c>
      <c r="AB18" s="96">
        <f>Métricas!N75</f>
        <v>0</v>
      </c>
      <c r="AC18" s="96">
        <f>Métricas!O75</f>
        <v>0</v>
      </c>
      <c r="AD18" s="96">
        <f>Métricas!P75</f>
        <v>0</v>
      </c>
      <c r="AE18" s="96">
        <f>Métricas!Q75</f>
        <v>1</v>
      </c>
      <c r="AF18" s="96">
        <f>Métricas!R75</f>
        <v>4</v>
      </c>
      <c r="AG18" s="96">
        <f>Métricas!S75</f>
        <v>4</v>
      </c>
      <c r="AH18" s="96">
        <f>Métricas!T75</f>
        <v>0</v>
      </c>
      <c r="AI18" s="96">
        <f>Métricas!U75</f>
        <v>0</v>
      </c>
      <c r="AJ18" s="96">
        <f>Métricas!V75</f>
        <v>0</v>
      </c>
      <c r="AK18" s="96">
        <f>Métricas!W75</f>
        <v>1</v>
      </c>
      <c r="AL18" s="96">
        <f>Métricas!X75</f>
        <v>0</v>
      </c>
      <c r="AM18" s="96">
        <f>Métricas!Y75</f>
        <v>51</v>
      </c>
      <c r="AN18" s="96">
        <f>Métricas!Z75</f>
        <v>0</v>
      </c>
      <c r="AO18" s="96">
        <f>Métricas!AA75</f>
        <v>0</v>
      </c>
      <c r="AP18" s="96">
        <f>Métricas!AB75</f>
        <v>0</v>
      </c>
      <c r="AQ18" s="96">
        <v>0</v>
      </c>
      <c r="AR18" s="96">
        <v>0</v>
      </c>
      <c r="AS18" s="96">
        <v>0</v>
      </c>
      <c r="AT18" s="96">
        <v>0</v>
      </c>
      <c r="AU18" s="96">
        <v>0</v>
      </c>
      <c r="AV18" s="96">
        <v>0</v>
      </c>
      <c r="AW18" s="96">
        <v>0</v>
      </c>
      <c r="AX18" s="96">
        <v>0</v>
      </c>
      <c r="AY18" s="96">
        <v>0</v>
      </c>
      <c r="AZ18" s="96">
        <v>0</v>
      </c>
      <c r="BA18" s="96">
        <v>0</v>
      </c>
      <c r="BB18" s="96">
        <v>0</v>
      </c>
      <c r="BC18" s="96">
        <v>0</v>
      </c>
      <c r="BD18" s="96">
        <v>0</v>
      </c>
      <c r="BE18" s="96">
        <v>0</v>
      </c>
      <c r="BF18" s="96">
        <v>0</v>
      </c>
      <c r="BG18" s="96">
        <v>0</v>
      </c>
      <c r="BH18" s="96">
        <v>0</v>
      </c>
      <c r="BI18" s="96">
        <v>0</v>
      </c>
      <c r="BJ18" s="96">
        <v>0</v>
      </c>
      <c r="BK18" s="96">
        <v>0</v>
      </c>
      <c r="BL18" s="96">
        <v>0</v>
      </c>
      <c r="BM18" s="96">
        <v>0</v>
      </c>
      <c r="BN18" s="96">
        <v>0</v>
      </c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</row>
    <row r="19" spans="2:80" x14ac:dyDescent="0.25">
      <c r="B19" s="219"/>
      <c r="C19" s="219"/>
      <c r="D19" s="97" t="s">
        <v>97</v>
      </c>
      <c r="E19" s="98"/>
      <c r="F19" s="99"/>
      <c r="G19" s="100"/>
      <c r="H19" s="101"/>
      <c r="I19" s="112" t="s">
        <v>100</v>
      </c>
      <c r="J19" s="112">
        <v>4</v>
      </c>
      <c r="K19" s="93" t="s">
        <v>89</v>
      </c>
      <c r="L19" s="93">
        <f t="shared" si="0"/>
        <v>4</v>
      </c>
      <c r="M19" s="103" t="s">
        <v>90</v>
      </c>
      <c r="N19" s="93" t="s">
        <v>100</v>
      </c>
      <c r="O19" s="93">
        <f t="shared" si="1"/>
        <v>4</v>
      </c>
      <c r="P19" s="113" t="s">
        <v>101</v>
      </c>
      <c r="Q19" s="113">
        <v>4</v>
      </c>
      <c r="R19" s="96">
        <f>Métricas!D55</f>
        <v>0</v>
      </c>
      <c r="S19" s="96">
        <f>Métricas!E55</f>
        <v>4</v>
      </c>
      <c r="T19" s="96">
        <f>Métricas!F55</f>
        <v>1</v>
      </c>
      <c r="U19" s="96">
        <f>Métricas!G55</f>
        <v>3</v>
      </c>
      <c r="V19" s="96">
        <f>Métricas!H55</f>
        <v>11</v>
      </c>
      <c r="W19" s="96">
        <f>Métricas!I55</f>
        <v>4</v>
      </c>
      <c r="X19" s="96">
        <f>Métricas!J55</f>
        <v>17</v>
      </c>
      <c r="Y19" s="96">
        <f>Métricas!K55</f>
        <v>1</v>
      </c>
      <c r="Z19" s="96">
        <f>Métricas!L55</f>
        <v>10</v>
      </c>
      <c r="AA19" s="96">
        <f>Métricas!M55</f>
        <v>0</v>
      </c>
      <c r="AB19" s="96">
        <f>Métricas!N55</f>
        <v>0</v>
      </c>
      <c r="AC19" s="96">
        <f>Métricas!O55</f>
        <v>0</v>
      </c>
      <c r="AD19" s="96">
        <f>Métricas!P55</f>
        <v>0</v>
      </c>
      <c r="AE19" s="96">
        <f>Métricas!Q55</f>
        <v>4</v>
      </c>
      <c r="AF19" s="96">
        <f>Métricas!R55</f>
        <v>3</v>
      </c>
      <c r="AG19" s="96">
        <f>Métricas!S55</f>
        <v>3</v>
      </c>
      <c r="AH19" s="96">
        <f>Métricas!T55</f>
        <v>0</v>
      </c>
      <c r="AI19" s="96">
        <f>Métricas!U55</f>
        <v>0</v>
      </c>
      <c r="AJ19" s="96">
        <f>Métricas!V55</f>
        <v>0</v>
      </c>
      <c r="AK19" s="96">
        <f>Métricas!W55</f>
        <v>0</v>
      </c>
      <c r="AL19" s="96">
        <f>Métricas!X55</f>
        <v>0</v>
      </c>
      <c r="AM19" s="96">
        <f>Métricas!Y55</f>
        <v>39</v>
      </c>
      <c r="AN19" s="96">
        <f>Métricas!Z55</f>
        <v>2</v>
      </c>
      <c r="AO19" s="96">
        <f>Métricas!AA55</f>
        <v>3</v>
      </c>
      <c r="AP19" s="96">
        <f>Métricas!AB55</f>
        <v>1</v>
      </c>
      <c r="AQ19" s="96">
        <f>Métricas!AC55</f>
        <v>0</v>
      </c>
      <c r="AR19" s="96">
        <f>Métricas!AD55</f>
        <v>1</v>
      </c>
      <c r="AS19" s="96">
        <f>Métricas!AE55</f>
        <v>10</v>
      </c>
      <c r="AT19" s="96">
        <f>Métricas!AF55</f>
        <v>1</v>
      </c>
      <c r="AU19" s="96">
        <f>Métricas!AG55</f>
        <v>5</v>
      </c>
      <c r="AV19" s="96">
        <f>Métricas!AH55</f>
        <v>2</v>
      </c>
      <c r="AW19" s="96">
        <f>Métricas!AI55</f>
        <v>3</v>
      </c>
      <c r="AX19" s="96">
        <f>Métricas!AJ55</f>
        <v>3</v>
      </c>
      <c r="AY19" s="96">
        <f>Métricas!AK55</f>
        <v>1</v>
      </c>
      <c r="AZ19" s="96">
        <f>Métricas!AL55</f>
        <v>0</v>
      </c>
      <c r="BA19" s="96">
        <f>Métricas!AM55</f>
        <v>7</v>
      </c>
      <c r="BB19" s="96">
        <f>Métricas!AN55</f>
        <v>2</v>
      </c>
      <c r="BC19" s="96">
        <f>Métricas!AO55</f>
        <v>0</v>
      </c>
      <c r="BD19" s="96">
        <f>Métricas!AP55</f>
        <v>1</v>
      </c>
      <c r="BE19" s="96">
        <f>Métricas!AQ55</f>
        <v>9</v>
      </c>
      <c r="BF19" s="96">
        <f>Métricas!AR55</f>
        <v>0</v>
      </c>
      <c r="BG19" s="96">
        <f>Métricas!AS55</f>
        <v>3</v>
      </c>
      <c r="BH19" s="96">
        <f>Métricas!AT55</f>
        <v>10</v>
      </c>
      <c r="BI19" s="96">
        <f>Métricas!AU55</f>
        <v>6</v>
      </c>
      <c r="BJ19" s="96">
        <f>Métricas!AV55</f>
        <v>0</v>
      </c>
      <c r="BK19" s="96">
        <f>Métricas!AW55</f>
        <v>0</v>
      </c>
      <c r="BL19" s="96">
        <f>Métricas!AX55</f>
        <v>0</v>
      </c>
      <c r="BM19" s="96">
        <f>Métricas!AY55</f>
        <v>0</v>
      </c>
      <c r="BN19" s="96">
        <f>Métricas!AZ55</f>
        <v>0</v>
      </c>
      <c r="BO19" s="96">
        <f>Métricas!BA55</f>
        <v>0</v>
      </c>
      <c r="BP19" s="96">
        <f>Métricas!BB55</f>
        <v>0</v>
      </c>
      <c r="BQ19" s="96">
        <f>Métricas!BC55</f>
        <v>0</v>
      </c>
      <c r="BR19" s="96">
        <f>Métricas!BD55</f>
        <v>0</v>
      </c>
      <c r="BS19" s="96">
        <f>Métricas!BE55</f>
        <v>0</v>
      </c>
      <c r="BT19" s="96">
        <f>Métricas!BF55</f>
        <v>0</v>
      </c>
      <c r="BU19" s="96">
        <f>Métricas!BG55</f>
        <v>0</v>
      </c>
      <c r="BV19" s="96">
        <f>Métricas!BH55</f>
        <v>0</v>
      </c>
      <c r="BW19" s="96">
        <f>Métricas!BI55</f>
        <v>0</v>
      </c>
      <c r="BX19" s="96">
        <f>Métricas!BJ55</f>
        <v>0</v>
      </c>
      <c r="BY19" s="96">
        <f>Métricas!BK55</f>
        <v>0</v>
      </c>
      <c r="BZ19" s="96">
        <f>Métricas!BL55</f>
        <v>0</v>
      </c>
      <c r="CA19" s="96">
        <f>Métricas!BM55</f>
        <v>0</v>
      </c>
      <c r="CB19" s="96">
        <f>Métricas!BN55</f>
        <v>0</v>
      </c>
    </row>
    <row r="20" spans="2:80" ht="30.6" x14ac:dyDescent="0.25">
      <c r="B20" s="219"/>
      <c r="C20" s="220">
        <v>3</v>
      </c>
      <c r="D20" s="87" t="s">
        <v>102</v>
      </c>
      <c r="E20" s="88" t="s">
        <v>103</v>
      </c>
      <c r="F20" s="89" t="s">
        <v>85</v>
      </c>
      <c r="G20" s="90" t="s">
        <v>86</v>
      </c>
      <c r="H20" s="111" t="s">
        <v>87</v>
      </c>
      <c r="I20" s="112" t="s">
        <v>101</v>
      </c>
      <c r="J20" s="112">
        <f>J21+J24+J27+J30+J36</f>
        <v>1775</v>
      </c>
      <c r="K20" s="93" t="s">
        <v>89</v>
      </c>
      <c r="L20" s="93">
        <f t="shared" si="0"/>
        <v>1609</v>
      </c>
      <c r="M20" s="103" t="s">
        <v>90</v>
      </c>
      <c r="N20" s="93" t="s">
        <v>100</v>
      </c>
      <c r="O20" s="93">
        <f t="shared" si="1"/>
        <v>1775</v>
      </c>
      <c r="P20" s="114" t="s">
        <v>100</v>
      </c>
      <c r="Q20" s="114">
        <f>Q21+Q24+Q27+Q30+Q36</f>
        <v>1609</v>
      </c>
      <c r="R20" s="96">
        <f t="shared" ref="R20:AW20" si="6">R21+R24+R27+R30+R33+R36</f>
        <v>1589</v>
      </c>
      <c r="S20" s="96">
        <f t="shared" si="6"/>
        <v>1336</v>
      </c>
      <c r="T20" s="96">
        <f t="shared" si="6"/>
        <v>1351</v>
      </c>
      <c r="U20" s="96">
        <f t="shared" si="6"/>
        <v>1359</v>
      </c>
      <c r="V20" s="96">
        <f t="shared" si="6"/>
        <v>1389</v>
      </c>
      <c r="W20" s="96">
        <f t="shared" si="6"/>
        <v>1423</v>
      </c>
      <c r="X20" s="96">
        <f t="shared" si="6"/>
        <v>1468</v>
      </c>
      <c r="Y20" s="96">
        <f t="shared" si="6"/>
        <v>1423</v>
      </c>
      <c r="Z20" s="96">
        <f t="shared" si="6"/>
        <v>1416</v>
      </c>
      <c r="AA20" s="96">
        <f t="shared" si="6"/>
        <v>1447</v>
      </c>
      <c r="AB20" s="96">
        <f t="shared" si="6"/>
        <v>1492</v>
      </c>
      <c r="AC20" s="96">
        <f t="shared" si="6"/>
        <v>1485</v>
      </c>
      <c r="AD20" s="96">
        <f t="shared" si="6"/>
        <v>1534</v>
      </c>
      <c r="AE20" s="96">
        <f t="shared" si="6"/>
        <v>1571</v>
      </c>
      <c r="AF20" s="96">
        <f t="shared" si="6"/>
        <v>1617</v>
      </c>
      <c r="AG20" s="96">
        <f t="shared" si="6"/>
        <v>1568</v>
      </c>
      <c r="AH20" s="96">
        <f t="shared" si="6"/>
        <v>1613</v>
      </c>
      <c r="AI20" s="96">
        <f t="shared" si="6"/>
        <v>1778</v>
      </c>
      <c r="AJ20" s="96">
        <f t="shared" si="6"/>
        <v>1803</v>
      </c>
      <c r="AK20" s="96">
        <f t="shared" si="6"/>
        <v>1843</v>
      </c>
      <c r="AL20" s="96">
        <f t="shared" si="6"/>
        <v>1750</v>
      </c>
      <c r="AM20" s="96">
        <f t="shared" si="6"/>
        <v>1672</v>
      </c>
      <c r="AN20" s="96">
        <f t="shared" si="6"/>
        <v>1665</v>
      </c>
      <c r="AO20" s="96">
        <f t="shared" si="6"/>
        <v>1630</v>
      </c>
      <c r="AP20" s="96">
        <f t="shared" si="6"/>
        <v>1670</v>
      </c>
      <c r="AQ20" s="96">
        <f t="shared" si="6"/>
        <v>1734</v>
      </c>
      <c r="AR20" s="96">
        <f t="shared" si="6"/>
        <v>1765</v>
      </c>
      <c r="AS20" s="96">
        <f t="shared" si="6"/>
        <v>1794</v>
      </c>
      <c r="AT20" s="96">
        <f t="shared" si="6"/>
        <v>1788</v>
      </c>
      <c r="AU20" s="96">
        <f t="shared" si="6"/>
        <v>1805</v>
      </c>
      <c r="AV20" s="96">
        <f t="shared" si="6"/>
        <v>1816</v>
      </c>
      <c r="AW20" s="96">
        <f t="shared" si="6"/>
        <v>1783</v>
      </c>
      <c r="AX20" s="96">
        <f t="shared" ref="AX20:CB20" si="7">AX21+AX24+AX27+AX30+AX33+AX36</f>
        <v>1808</v>
      </c>
      <c r="AY20" s="96">
        <f t="shared" si="7"/>
        <v>1834</v>
      </c>
      <c r="AZ20" s="96">
        <f t="shared" si="7"/>
        <v>1878</v>
      </c>
      <c r="BA20" s="96">
        <f t="shared" si="7"/>
        <v>1870</v>
      </c>
      <c r="BB20" s="96">
        <f t="shared" si="7"/>
        <v>1813</v>
      </c>
      <c r="BC20" s="96">
        <f t="shared" si="7"/>
        <v>1800</v>
      </c>
      <c r="BD20" s="96">
        <f t="shared" si="7"/>
        <v>1839</v>
      </c>
      <c r="BE20" s="96">
        <f t="shared" si="7"/>
        <v>1839</v>
      </c>
      <c r="BF20" s="96">
        <f t="shared" si="7"/>
        <v>1839</v>
      </c>
      <c r="BG20" s="96">
        <f t="shared" si="7"/>
        <v>1795</v>
      </c>
      <c r="BH20" s="96">
        <f t="shared" si="7"/>
        <v>1855</v>
      </c>
      <c r="BI20" s="96">
        <f t="shared" si="7"/>
        <v>1873</v>
      </c>
      <c r="BJ20" s="96">
        <f t="shared" si="7"/>
        <v>0</v>
      </c>
      <c r="BK20" s="96">
        <f t="shared" si="7"/>
        <v>0</v>
      </c>
      <c r="BL20" s="96">
        <f t="shared" si="7"/>
        <v>0</v>
      </c>
      <c r="BM20" s="96">
        <f t="shared" si="7"/>
        <v>0</v>
      </c>
      <c r="BN20" s="96">
        <f t="shared" si="7"/>
        <v>0</v>
      </c>
      <c r="BO20" s="96">
        <f t="shared" si="7"/>
        <v>0</v>
      </c>
      <c r="BP20" s="96">
        <f t="shared" si="7"/>
        <v>0</v>
      </c>
      <c r="BQ20" s="96">
        <f t="shared" si="7"/>
        <v>0</v>
      </c>
      <c r="BR20" s="96">
        <f t="shared" si="7"/>
        <v>0</v>
      </c>
      <c r="BS20" s="96">
        <f t="shared" si="7"/>
        <v>0</v>
      </c>
      <c r="BT20" s="96">
        <f t="shared" si="7"/>
        <v>0</v>
      </c>
      <c r="BU20" s="96">
        <f t="shared" si="7"/>
        <v>0</v>
      </c>
      <c r="BV20" s="96">
        <f t="shared" si="7"/>
        <v>0</v>
      </c>
      <c r="BW20" s="96">
        <f t="shared" si="7"/>
        <v>0</v>
      </c>
      <c r="BX20" s="96">
        <f t="shared" si="7"/>
        <v>0</v>
      </c>
      <c r="BY20" s="96">
        <f t="shared" si="7"/>
        <v>0</v>
      </c>
      <c r="BZ20" s="96">
        <f t="shared" si="7"/>
        <v>0</v>
      </c>
      <c r="CA20" s="96">
        <f t="shared" si="7"/>
        <v>0</v>
      </c>
      <c r="CB20" s="96">
        <f t="shared" si="7"/>
        <v>0</v>
      </c>
    </row>
    <row r="21" spans="2:80" x14ac:dyDescent="0.25">
      <c r="B21" s="219"/>
      <c r="C21" s="219"/>
      <c r="D21" s="97" t="s">
        <v>92</v>
      </c>
      <c r="E21" s="98"/>
      <c r="F21" s="99"/>
      <c r="G21" s="100"/>
      <c r="H21" s="101"/>
      <c r="I21" s="112" t="s">
        <v>101</v>
      </c>
      <c r="J21" s="112">
        <v>1011</v>
      </c>
      <c r="K21" s="93" t="s">
        <v>89</v>
      </c>
      <c r="L21" s="93">
        <f t="shared" si="0"/>
        <v>915</v>
      </c>
      <c r="M21" s="103" t="s">
        <v>90</v>
      </c>
      <c r="N21" s="93" t="s">
        <v>100</v>
      </c>
      <c r="O21" s="93">
        <f t="shared" si="1"/>
        <v>1011</v>
      </c>
      <c r="P21" s="114" t="s">
        <v>100</v>
      </c>
      <c r="Q21" s="114">
        <v>915</v>
      </c>
      <c r="R21" s="96">
        <f>Métricas!D134+Métricas!D135+Métricas!D136-Métricas!D137</f>
        <v>974</v>
      </c>
      <c r="S21" s="96">
        <f>Métricas!E134+Métricas!E135+Métricas!E136-Métricas!E137</f>
        <v>681</v>
      </c>
      <c r="T21" s="96">
        <f>Métricas!F134+Métricas!F135+Métricas!F136-Métricas!F137</f>
        <v>711</v>
      </c>
      <c r="U21" s="96">
        <f>Métricas!G134+Métricas!G135+Métricas!G136-Métricas!G137</f>
        <v>723</v>
      </c>
      <c r="V21" s="96">
        <f>Métricas!H134+Métricas!H135+Métricas!H136-Métricas!H137</f>
        <v>739</v>
      </c>
      <c r="W21" s="96">
        <f>Métricas!I134+Métricas!I135+Métricas!I136-Métricas!I137</f>
        <v>746</v>
      </c>
      <c r="X21" s="96">
        <f>Métricas!J134+Métricas!J135+Métricas!J136-Métricas!J137</f>
        <v>764</v>
      </c>
      <c r="Y21" s="96">
        <f>Métricas!K134+Métricas!K135+Métricas!K136-Métricas!K137</f>
        <v>767</v>
      </c>
      <c r="Z21" s="96">
        <f>Métricas!L134+Métricas!L135+Métricas!L136-Métricas!L137</f>
        <v>793</v>
      </c>
      <c r="AA21" s="96">
        <f>Métricas!M134+Métricas!M135+Métricas!M136-Métricas!M137</f>
        <v>813</v>
      </c>
      <c r="AB21" s="96">
        <f>Métricas!N134+Métricas!N135+Métricas!N136-Métricas!N137</f>
        <v>829</v>
      </c>
      <c r="AC21" s="96">
        <f>Métricas!O134+Métricas!O135+Métricas!O136-Métricas!O137</f>
        <v>840</v>
      </c>
      <c r="AD21" s="96">
        <f>Métricas!P134+Métricas!P135+Métricas!P136-Métricas!P137</f>
        <v>846</v>
      </c>
      <c r="AE21" s="96">
        <f>Métricas!Q134+Métricas!Q135+Métricas!Q136-Métricas!Q137</f>
        <v>866</v>
      </c>
      <c r="AF21" s="96">
        <f>Métricas!R134+Métricas!R135+Métricas!R136-Métricas!R137</f>
        <v>890</v>
      </c>
      <c r="AG21" s="96">
        <f>Métricas!S134+Métricas!S135+Métricas!S136-Métricas!S137</f>
        <v>890</v>
      </c>
      <c r="AH21" s="96">
        <f>Métricas!T134+Métricas!T135+Métricas!T136-Métricas!T137</f>
        <v>910</v>
      </c>
      <c r="AI21" s="96">
        <f>Métricas!U134+Métricas!U135+Métricas!U136-Métricas!U137</f>
        <v>926</v>
      </c>
      <c r="AJ21" s="96">
        <f>Métricas!V134+Métricas!V135+Métricas!V136-Métricas!V137</f>
        <v>927</v>
      </c>
      <c r="AK21" s="96">
        <f>Métricas!W134+Métricas!W135+Métricas!W136-Métricas!W137</f>
        <v>933</v>
      </c>
      <c r="AL21" s="96">
        <f>Métricas!X134+Métricas!X135+Métricas!X136-Métricas!X137</f>
        <v>942</v>
      </c>
      <c r="AM21" s="96">
        <f>Métricas!Y134+Métricas!Y135+Métricas!Y136-Métricas!Y137</f>
        <v>955</v>
      </c>
      <c r="AN21" s="96">
        <f>Métricas!Z134+Métricas!Z135+Métricas!Z136-Métricas!Z137</f>
        <v>948</v>
      </c>
      <c r="AO21" s="96">
        <f>Métricas!AA134+Métricas!AA135+Métricas!AA136-Métricas!AA137</f>
        <v>954</v>
      </c>
      <c r="AP21" s="96">
        <f>Métricas!AB134+Métricas!AB135+Métricas!AB136-Métricas!AB137</f>
        <v>963</v>
      </c>
      <c r="AQ21" s="96">
        <f>Métricas!AC134+Métricas!AC135+Métricas!AC136-Métricas!AC137</f>
        <v>981</v>
      </c>
      <c r="AR21" s="96">
        <f>Métricas!AD134+Métricas!AD135+Métricas!AD136-Métricas!AD137</f>
        <v>988</v>
      </c>
      <c r="AS21" s="96">
        <f>Métricas!AE134+Métricas!AE135+Métricas!AE136-Métricas!AE137</f>
        <v>988</v>
      </c>
      <c r="AT21" s="96">
        <f>Métricas!AF134+Métricas!AF135+Métricas!AF136-Métricas!AF137</f>
        <v>993</v>
      </c>
      <c r="AU21" s="96">
        <f>Métricas!AG134+Métricas!AG135+Métricas!AG136-Métricas!AG137</f>
        <v>1016</v>
      </c>
      <c r="AV21" s="96">
        <f>Métricas!AH134+Métricas!AH135+Métricas!AH136-Métricas!AH137</f>
        <v>1023</v>
      </c>
      <c r="AW21" s="96">
        <f>Métricas!AI134+Métricas!AI135+Métricas!AI136-Métricas!AI137</f>
        <v>1028</v>
      </c>
      <c r="AX21" s="96">
        <f>Métricas!AJ134+Métricas!AJ135+Métricas!AJ136-Métricas!AJ137</f>
        <v>1034</v>
      </c>
      <c r="AY21" s="96">
        <f>Métricas!AK134+Métricas!AK135+Métricas!AK136-Métricas!AK137</f>
        <v>1043</v>
      </c>
      <c r="AZ21" s="96">
        <f>Métricas!AL134+Métricas!AL135+Métricas!AL136-Métricas!AL137</f>
        <v>1062</v>
      </c>
      <c r="BA21" s="96">
        <f>Métricas!AM134+Métricas!AM135+Métricas!AM136-Métricas!AM137</f>
        <v>1071</v>
      </c>
      <c r="BB21" s="96">
        <f>Métricas!AN134+Métricas!AN135+Métricas!AN136-Métricas!AN137</f>
        <v>1083</v>
      </c>
      <c r="BC21" s="96">
        <f>Métricas!AO134+Métricas!AO135+Métricas!AO136-Métricas!AO137</f>
        <v>1095</v>
      </c>
      <c r="BD21" s="96">
        <f>Métricas!AP134+Métricas!AP135+Métricas!AP136-Métricas!AP137</f>
        <v>1095</v>
      </c>
      <c r="BE21" s="96">
        <f>Métricas!AQ134+Métricas!AQ135+Métricas!AQ136-Métricas!AQ137</f>
        <v>1098</v>
      </c>
      <c r="BF21" s="96">
        <f>Métricas!AR134+Métricas!AR135+Métricas!AR136-Métricas!AR137</f>
        <v>1094</v>
      </c>
      <c r="BG21" s="96">
        <f>Métricas!AS134+Métricas!AS135+Métricas!AS136-Métricas!AS137</f>
        <v>1093</v>
      </c>
      <c r="BH21" s="96">
        <f>Métricas!AT134+Métricas!AT135+Métricas!AT136-Métricas!AT137</f>
        <v>1113</v>
      </c>
      <c r="BI21" s="96">
        <f>Métricas!AU134+Métricas!AU135+Métricas!AU136-Métricas!AU137</f>
        <v>1122</v>
      </c>
      <c r="BJ21" s="96">
        <f>Métricas!AV134+Métricas!AV135+Métricas!AV136-Métricas!AV137</f>
        <v>0</v>
      </c>
      <c r="BK21" s="96">
        <f>Métricas!AW134+Métricas!AW135+Métricas!AW136-Métricas!AW137</f>
        <v>0</v>
      </c>
      <c r="BL21" s="96">
        <f>Métricas!AX134+Métricas!AX135+Métricas!AX136-Métricas!AX137</f>
        <v>0</v>
      </c>
      <c r="BM21" s="96">
        <f>Métricas!AY134+Métricas!AY135+Métricas!AY136-Métricas!AY137</f>
        <v>0</v>
      </c>
      <c r="BN21" s="96">
        <f>Métricas!AZ134+Métricas!AZ135+Métricas!AZ136-Métricas!AZ137</f>
        <v>0</v>
      </c>
      <c r="BO21" s="96">
        <f>Métricas!BA134+Métricas!BA135+Métricas!BA136-Métricas!BA137</f>
        <v>0</v>
      </c>
      <c r="BP21" s="96">
        <f>Métricas!BB134+Métricas!BB135+Métricas!BB136-Métricas!BB137</f>
        <v>0</v>
      </c>
      <c r="BQ21" s="96">
        <f>Métricas!BC134+Métricas!BC135+Métricas!BC136-Métricas!BC137</f>
        <v>0</v>
      </c>
      <c r="BR21" s="96">
        <f>Métricas!BD134+Métricas!BD135+Métricas!BD136-Métricas!BD137</f>
        <v>0</v>
      </c>
      <c r="BS21" s="96">
        <f>Métricas!BE134+Métricas!BE135+Métricas!BE136-Métricas!BE137</f>
        <v>0</v>
      </c>
      <c r="BT21" s="96">
        <f>Métricas!BF134+Métricas!BF135+Métricas!BF136-Métricas!BF137</f>
        <v>0</v>
      </c>
      <c r="BU21" s="96">
        <f>Métricas!BG134+Métricas!BG135+Métricas!BG136-Métricas!BG137</f>
        <v>0</v>
      </c>
      <c r="BV21" s="96">
        <f>Métricas!BH134+Métricas!BH135+Métricas!BH136-Métricas!BH137</f>
        <v>0</v>
      </c>
      <c r="BW21" s="96">
        <f>Métricas!BI134+Métricas!BI135+Métricas!BI136-Métricas!BI137</f>
        <v>0</v>
      </c>
      <c r="BX21" s="96">
        <f>Métricas!BJ134+Métricas!BJ135+Métricas!BJ136-Métricas!BJ137</f>
        <v>0</v>
      </c>
      <c r="BY21" s="96">
        <f>Métricas!BK134+Métricas!BK135+Métricas!BK136-Métricas!BK137</f>
        <v>0</v>
      </c>
      <c r="BZ21" s="96">
        <f>Métricas!BL134+Métricas!BL135+Métricas!BL136-Métricas!BL137</f>
        <v>0</v>
      </c>
      <c r="CA21" s="96">
        <f>Métricas!BM134+Métricas!BM135+Métricas!BM136-Métricas!BM137</f>
        <v>0</v>
      </c>
      <c r="CB21" s="96">
        <f>Métricas!BN134+Métricas!BN135+Métricas!BN136-Métricas!BN137</f>
        <v>0</v>
      </c>
    </row>
    <row r="22" spans="2:80" hidden="1" x14ac:dyDescent="0.25">
      <c r="B22" s="219"/>
      <c r="C22" s="219"/>
      <c r="D22" s="115" t="s">
        <v>104</v>
      </c>
      <c r="E22" s="116"/>
      <c r="F22" s="117"/>
      <c r="G22" s="118"/>
      <c r="H22" s="119"/>
      <c r="I22" s="112" t="s">
        <v>101</v>
      </c>
      <c r="J22" s="112">
        <v>84</v>
      </c>
      <c r="K22" s="93" t="s">
        <v>89</v>
      </c>
      <c r="L22" s="93">
        <f t="shared" si="0"/>
        <v>74</v>
      </c>
      <c r="M22" s="103" t="s">
        <v>90</v>
      </c>
      <c r="N22" s="93" t="s">
        <v>100</v>
      </c>
      <c r="O22" s="93">
        <f t="shared" si="1"/>
        <v>84</v>
      </c>
      <c r="P22" s="114" t="s">
        <v>100</v>
      </c>
      <c r="Q22" s="114">
        <v>74</v>
      </c>
      <c r="R22" s="106">
        <f>Métricas!D138</f>
        <v>112</v>
      </c>
      <c r="S22" s="106">
        <f>Métricas!E138</f>
        <v>145</v>
      </c>
      <c r="T22" s="106">
        <f>Métricas!F138</f>
        <v>162</v>
      </c>
      <c r="U22" s="106">
        <f>Métricas!G138</f>
        <v>721</v>
      </c>
      <c r="V22" s="106">
        <f>Métricas!H138</f>
        <v>736</v>
      </c>
      <c r="W22" s="106">
        <f>Métricas!I138</f>
        <v>742</v>
      </c>
      <c r="X22" s="106">
        <f>Métricas!J138</f>
        <v>760</v>
      </c>
      <c r="Y22" s="106">
        <f>Métricas!K138</f>
        <v>763</v>
      </c>
      <c r="Z22" s="106">
        <f>Métricas!L138</f>
        <v>793</v>
      </c>
      <c r="AA22" s="106">
        <f>Métricas!M138</f>
        <v>813</v>
      </c>
      <c r="AB22" s="106">
        <f>Métricas!N138</f>
        <v>829</v>
      </c>
      <c r="AC22" s="106">
        <f>Métricas!O138</f>
        <v>840</v>
      </c>
      <c r="AD22" s="106">
        <f>Métricas!P138</f>
        <v>846</v>
      </c>
      <c r="AE22" s="106">
        <f>Métricas!Q138</f>
        <v>866</v>
      </c>
      <c r="AF22" s="106">
        <f>Métricas!R138</f>
        <v>890</v>
      </c>
      <c r="AG22" s="106">
        <f>Métricas!S138</f>
        <v>885</v>
      </c>
      <c r="AH22" s="106">
        <f>Métricas!T138</f>
        <v>906</v>
      </c>
      <c r="AI22" s="106">
        <f>Métricas!U138</f>
        <v>920</v>
      </c>
      <c r="AJ22" s="106">
        <f>Métricas!V138</f>
        <v>921</v>
      </c>
      <c r="AK22" s="106">
        <f>Métricas!W138</f>
        <v>933</v>
      </c>
      <c r="AL22" s="106">
        <f>Métricas!X138</f>
        <v>942</v>
      </c>
      <c r="AM22" s="106">
        <f>Métricas!Y138</f>
        <v>954</v>
      </c>
      <c r="AN22" s="106">
        <f>Métricas!Z138</f>
        <v>948</v>
      </c>
      <c r="AO22" s="106">
        <f>Métricas!AA138</f>
        <v>954</v>
      </c>
      <c r="AP22" s="106">
        <f>Métricas!AB138</f>
        <v>963</v>
      </c>
      <c r="AQ22" s="106">
        <f>Métricas!AC138</f>
        <v>981</v>
      </c>
      <c r="AR22" s="106">
        <f>Métricas!AD138</f>
        <v>988</v>
      </c>
      <c r="AS22" s="106">
        <f>Métricas!AE138</f>
        <v>988</v>
      </c>
      <c r="AT22" s="106">
        <f>Métricas!AF138</f>
        <v>993</v>
      </c>
      <c r="AU22" s="106">
        <f>Métricas!AG138</f>
        <v>1016</v>
      </c>
      <c r="AV22" s="106">
        <f>Métricas!AH138</f>
        <v>1023</v>
      </c>
      <c r="AW22" s="106">
        <f>Métricas!AI138</f>
        <v>1028</v>
      </c>
      <c r="AX22" s="106">
        <f>Métricas!AJ138</f>
        <v>1034</v>
      </c>
      <c r="AY22" s="106">
        <f>Métricas!AK138</f>
        <v>1043</v>
      </c>
      <c r="AZ22" s="106">
        <f>Métricas!AL138</f>
        <v>1062</v>
      </c>
      <c r="BA22" s="106">
        <f>Métricas!AM138</f>
        <v>1071</v>
      </c>
      <c r="BB22" s="106">
        <f>Métricas!AN138</f>
        <v>1083</v>
      </c>
      <c r="BC22" s="106">
        <f>Métricas!AO138</f>
        <v>1095</v>
      </c>
      <c r="BD22" s="106">
        <f>Métricas!AP138</f>
        <v>1095</v>
      </c>
      <c r="BE22" s="106">
        <f>Métricas!AQ138</f>
        <v>1098</v>
      </c>
      <c r="BF22" s="106">
        <f>Métricas!AR138</f>
        <v>1094</v>
      </c>
      <c r="BG22" s="106">
        <f>Métricas!AS138</f>
        <v>1093</v>
      </c>
      <c r="BH22" s="106">
        <f>Métricas!AT138</f>
        <v>1113</v>
      </c>
      <c r="BI22" s="106">
        <f>Métricas!AU138</f>
        <v>1122</v>
      </c>
      <c r="BJ22" s="106">
        <f>Métricas!AV138</f>
        <v>0</v>
      </c>
      <c r="BK22" s="106">
        <f>Métricas!AW138</f>
        <v>0</v>
      </c>
      <c r="BL22" s="106">
        <f>Métricas!AX138</f>
        <v>0</v>
      </c>
      <c r="BM22" s="106">
        <f>Métricas!AY138</f>
        <v>0</v>
      </c>
      <c r="BN22" s="106">
        <f>Métricas!AZ138</f>
        <v>0</v>
      </c>
      <c r="BO22" s="106">
        <f>Métricas!BA138</f>
        <v>0</v>
      </c>
      <c r="BP22" s="106">
        <f>Métricas!BB138</f>
        <v>0</v>
      </c>
      <c r="BQ22" s="106">
        <f>Métricas!BC138</f>
        <v>0</v>
      </c>
      <c r="BR22" s="106">
        <f>Métricas!BD138</f>
        <v>0</v>
      </c>
      <c r="BS22" s="106">
        <f>Métricas!BE138</f>
        <v>0</v>
      </c>
      <c r="BT22" s="106">
        <f>Métricas!BF138</f>
        <v>0</v>
      </c>
      <c r="BU22" s="106">
        <f>Métricas!BG138</f>
        <v>0</v>
      </c>
      <c r="BV22" s="106">
        <f>Métricas!BH138</f>
        <v>0</v>
      </c>
      <c r="BW22" s="106">
        <f>Métricas!BI138</f>
        <v>0</v>
      </c>
      <c r="BX22" s="106">
        <f>Métricas!BJ138</f>
        <v>0</v>
      </c>
      <c r="BY22" s="106">
        <f>Métricas!BK138</f>
        <v>0</v>
      </c>
      <c r="BZ22" s="106">
        <f>Métricas!BL138</f>
        <v>0</v>
      </c>
      <c r="CA22" s="106">
        <f>Métricas!BM138</f>
        <v>0</v>
      </c>
      <c r="CB22" s="106">
        <f>Métricas!BN138</f>
        <v>0</v>
      </c>
    </row>
    <row r="23" spans="2:80" hidden="1" x14ac:dyDescent="0.25">
      <c r="B23" s="219"/>
      <c r="C23" s="219"/>
      <c r="D23" s="115" t="s">
        <v>105</v>
      </c>
      <c r="E23" s="116"/>
      <c r="F23" s="117"/>
      <c r="G23" s="118"/>
      <c r="H23" s="119"/>
      <c r="I23" s="112" t="s">
        <v>101</v>
      </c>
      <c r="J23" s="112">
        <v>722</v>
      </c>
      <c r="K23" s="93" t="s">
        <v>89</v>
      </c>
      <c r="L23" s="93">
        <f t="shared" si="0"/>
        <v>712</v>
      </c>
      <c r="M23" s="103" t="s">
        <v>90</v>
      </c>
      <c r="N23" s="93" t="s">
        <v>100</v>
      </c>
      <c r="O23" s="93">
        <f t="shared" si="1"/>
        <v>722</v>
      </c>
      <c r="P23" s="114" t="s">
        <v>100</v>
      </c>
      <c r="Q23" s="114">
        <v>712</v>
      </c>
      <c r="R23" s="106">
        <f>Métricas!D139</f>
        <v>462</v>
      </c>
      <c r="S23" s="106">
        <f>Métricas!E139</f>
        <v>535</v>
      </c>
      <c r="T23" s="106">
        <f>Métricas!F139</f>
        <v>313</v>
      </c>
      <c r="U23" s="106">
        <f>Métricas!G139</f>
        <v>319</v>
      </c>
      <c r="V23" s="106">
        <f>Métricas!H139</f>
        <v>322</v>
      </c>
      <c r="W23" s="106">
        <f>Métricas!I139</f>
        <v>615</v>
      </c>
      <c r="X23" s="106">
        <f>Métricas!J139</f>
        <v>618</v>
      </c>
      <c r="Y23" s="106">
        <f>Métricas!K139</f>
        <v>616</v>
      </c>
      <c r="Z23" s="106">
        <f>Métricas!L139</f>
        <v>652</v>
      </c>
      <c r="AA23" s="106">
        <f>Métricas!M139</f>
        <v>667</v>
      </c>
      <c r="AB23" s="106">
        <f>Métricas!N139</f>
        <v>668</v>
      </c>
      <c r="AC23" s="106">
        <f>Métricas!O139</f>
        <v>663</v>
      </c>
      <c r="AD23" s="106">
        <f>Métricas!P139</f>
        <v>668</v>
      </c>
      <c r="AE23" s="106">
        <f>Métricas!Q139</f>
        <v>682</v>
      </c>
      <c r="AF23" s="106">
        <f>Métricas!R139</f>
        <v>687</v>
      </c>
      <c r="AG23" s="106">
        <f>Métricas!S139</f>
        <v>543</v>
      </c>
      <c r="AH23" s="106">
        <f>Métricas!T139</f>
        <v>547</v>
      </c>
      <c r="AI23" s="106">
        <f>Métricas!U139</f>
        <v>548</v>
      </c>
      <c r="AJ23" s="106">
        <f>Métricas!V139</f>
        <v>547</v>
      </c>
      <c r="AK23" s="106">
        <f>Métricas!W139</f>
        <v>702</v>
      </c>
      <c r="AL23" s="106">
        <f>Métricas!X139</f>
        <v>702</v>
      </c>
      <c r="AM23" s="106">
        <f>Métricas!Y139</f>
        <v>715</v>
      </c>
      <c r="AN23" s="106">
        <f>Métricas!Z139</f>
        <v>749</v>
      </c>
      <c r="AO23" s="106">
        <f>Métricas!AA139</f>
        <v>776</v>
      </c>
      <c r="AP23" s="106">
        <f>Métricas!AB139</f>
        <v>786</v>
      </c>
      <c r="AQ23" s="106">
        <f>Métricas!AC139</f>
        <v>788</v>
      </c>
      <c r="AR23" s="106">
        <f>Métricas!AD139</f>
        <v>792</v>
      </c>
      <c r="AS23" s="106">
        <f>Métricas!AE139</f>
        <v>790</v>
      </c>
      <c r="AT23" s="106">
        <f>Métricas!AF139</f>
        <v>803</v>
      </c>
      <c r="AU23" s="106">
        <f>Métricas!AG139</f>
        <v>815</v>
      </c>
      <c r="AV23" s="106">
        <f>Métricas!AH139</f>
        <v>844</v>
      </c>
      <c r="AW23" s="106">
        <f>Métricas!AI139</f>
        <v>837</v>
      </c>
      <c r="AX23" s="106">
        <f>Métricas!AJ139</f>
        <v>854</v>
      </c>
      <c r="AY23" s="106">
        <f>Métricas!AK139</f>
        <v>886</v>
      </c>
      <c r="AZ23" s="106">
        <f>Métricas!AL139</f>
        <v>906</v>
      </c>
      <c r="BA23" s="106">
        <f>Métricas!AM139</f>
        <v>914</v>
      </c>
      <c r="BB23" s="106">
        <f>Métricas!AN139</f>
        <v>920</v>
      </c>
      <c r="BC23" s="106">
        <f>Métricas!AO139</f>
        <v>928</v>
      </c>
      <c r="BD23" s="106">
        <f>Métricas!AP139</f>
        <v>944</v>
      </c>
      <c r="BE23" s="106">
        <f>Métricas!AQ139</f>
        <v>945</v>
      </c>
      <c r="BF23" s="106">
        <f>Métricas!AR139</f>
        <v>949</v>
      </c>
      <c r="BG23" s="106">
        <f>Métricas!AS139</f>
        <v>951</v>
      </c>
      <c r="BH23" s="106">
        <f>Métricas!AT139</f>
        <v>981</v>
      </c>
      <c r="BI23" s="106">
        <f>Métricas!AU139</f>
        <v>985</v>
      </c>
      <c r="BJ23" s="106">
        <f>Métricas!AV139</f>
        <v>0</v>
      </c>
      <c r="BK23" s="106">
        <f>Métricas!AW139</f>
        <v>0</v>
      </c>
      <c r="BL23" s="106">
        <f>Métricas!AX139</f>
        <v>0</v>
      </c>
      <c r="BM23" s="106">
        <f>Métricas!AY139</f>
        <v>0</v>
      </c>
      <c r="BN23" s="106">
        <f>Métricas!AZ139</f>
        <v>0</v>
      </c>
      <c r="BO23" s="106">
        <f>Métricas!BA139</f>
        <v>0</v>
      </c>
      <c r="BP23" s="106">
        <f>Métricas!BB139</f>
        <v>0</v>
      </c>
      <c r="BQ23" s="106">
        <f>Métricas!BC139</f>
        <v>0</v>
      </c>
      <c r="BR23" s="106">
        <f>Métricas!BD139</f>
        <v>0</v>
      </c>
      <c r="BS23" s="106">
        <f>Métricas!BE139</f>
        <v>0</v>
      </c>
      <c r="BT23" s="106">
        <f>Métricas!BF139</f>
        <v>0</v>
      </c>
      <c r="BU23" s="106">
        <f>Métricas!BG139</f>
        <v>0</v>
      </c>
      <c r="BV23" s="106">
        <f>Métricas!BH139</f>
        <v>0</v>
      </c>
      <c r="BW23" s="106">
        <f>Métricas!BI139</f>
        <v>0</v>
      </c>
      <c r="BX23" s="106">
        <f>Métricas!BJ139</f>
        <v>0</v>
      </c>
      <c r="BY23" s="106">
        <f>Métricas!BK139</f>
        <v>0</v>
      </c>
      <c r="BZ23" s="106">
        <f>Métricas!BL139</f>
        <v>0</v>
      </c>
      <c r="CA23" s="106">
        <f>Métricas!BM139</f>
        <v>0</v>
      </c>
      <c r="CB23" s="106">
        <f>Métricas!BN139</f>
        <v>0</v>
      </c>
    </row>
    <row r="24" spans="2:80" x14ac:dyDescent="0.25">
      <c r="B24" s="219"/>
      <c r="C24" s="219"/>
      <c r="D24" s="97" t="s">
        <v>93</v>
      </c>
      <c r="E24" s="98"/>
      <c r="F24" s="99"/>
      <c r="G24" s="100"/>
      <c r="H24" s="101"/>
      <c r="I24" s="112" t="s">
        <v>101</v>
      </c>
      <c r="J24" s="112">
        <v>324</v>
      </c>
      <c r="K24" s="93" t="s">
        <v>89</v>
      </c>
      <c r="L24" s="93">
        <f t="shared" si="0"/>
        <v>294</v>
      </c>
      <c r="M24" s="103" t="s">
        <v>90</v>
      </c>
      <c r="N24" s="93" t="s">
        <v>100</v>
      </c>
      <c r="O24" s="93">
        <f t="shared" si="1"/>
        <v>324</v>
      </c>
      <c r="P24" s="114" t="s">
        <v>100</v>
      </c>
      <c r="Q24" s="114">
        <v>294</v>
      </c>
      <c r="R24" s="96">
        <f>Métricas!D112+Métricas!D113+Métricas!D114-Métricas!D115</f>
        <v>229</v>
      </c>
      <c r="S24" s="96">
        <f>Métricas!E112+Métricas!E113+Métricas!E114-Métricas!E115</f>
        <v>238</v>
      </c>
      <c r="T24" s="96">
        <f>Métricas!F112+Métricas!F113+Métricas!F114-Métricas!F115</f>
        <v>233</v>
      </c>
      <c r="U24" s="96">
        <f>Métricas!G112+Métricas!G113+Métricas!G114-Métricas!G115</f>
        <v>208</v>
      </c>
      <c r="V24" s="96">
        <f>Métricas!H112+Métricas!H113+Métricas!H114-Métricas!H115</f>
        <v>220</v>
      </c>
      <c r="W24" s="96">
        <f>Métricas!I112+Métricas!I113+Métricas!I114-Métricas!I115</f>
        <v>232</v>
      </c>
      <c r="X24" s="96">
        <f>Métricas!J112+Métricas!J113+Métricas!J114-Métricas!J115</f>
        <v>246</v>
      </c>
      <c r="Y24" s="96">
        <f>Métricas!K112+Métricas!K113+Métricas!K114-Métricas!K115</f>
        <v>240</v>
      </c>
      <c r="Z24" s="96">
        <f>Métricas!L112+Métricas!L113+Métricas!L114-Métricas!L115</f>
        <v>228</v>
      </c>
      <c r="AA24" s="96">
        <f>Métricas!M112+Métricas!M113+Métricas!M114-Métricas!M115</f>
        <v>233</v>
      </c>
      <c r="AB24" s="96">
        <f>Métricas!N112+Métricas!N113+Métricas!N114-Métricas!N115</f>
        <v>249</v>
      </c>
      <c r="AC24" s="96">
        <f>Métricas!O112+Métricas!O113+Métricas!O114-Métricas!O115</f>
        <v>244</v>
      </c>
      <c r="AD24" s="96">
        <f>Métricas!P112+Métricas!P113+Métricas!P114-Métricas!P115</f>
        <v>272</v>
      </c>
      <c r="AE24" s="96">
        <f>Métricas!Q112+Métricas!Q113+Métricas!Q114-Métricas!Q115</f>
        <v>291</v>
      </c>
      <c r="AF24" s="96">
        <f>Métricas!R112+Métricas!R113+Métricas!R114-Métricas!R115</f>
        <v>312</v>
      </c>
      <c r="AG24" s="96">
        <f>Métricas!S112+Métricas!S113+Métricas!S114-Métricas!S115</f>
        <v>263</v>
      </c>
      <c r="AH24" s="96">
        <f>Métricas!T112+Métricas!T113+Métricas!T114-Métricas!T115</f>
        <v>285</v>
      </c>
      <c r="AI24" s="96">
        <f>Métricas!U112+Métricas!U113+Métricas!U114-Métricas!U115</f>
        <v>339</v>
      </c>
      <c r="AJ24" s="96">
        <f>Métricas!V112+Métricas!V113+Métricas!V114-Métricas!V115</f>
        <v>356</v>
      </c>
      <c r="AK24" s="96">
        <f>Métricas!W112+Métricas!W113+Métricas!W114-Métricas!W115</f>
        <v>357</v>
      </c>
      <c r="AL24" s="96">
        <f>Métricas!X112+Métricas!X113+Métricas!X114-Métricas!X115</f>
        <v>290</v>
      </c>
      <c r="AM24" s="96">
        <f>Métricas!Y112+Métricas!Y113+Métricas!Y114-Métricas!Y115</f>
        <v>288</v>
      </c>
      <c r="AN24" s="96">
        <f>Métricas!Z112+Métricas!Z113+Métricas!Z114-Métricas!Z115</f>
        <v>301</v>
      </c>
      <c r="AO24" s="96">
        <f>Métricas!AA112+Métricas!AA113+Métricas!AA114-Métricas!AA115</f>
        <v>291</v>
      </c>
      <c r="AP24" s="96">
        <f>Métricas!AB112+Métricas!AB113+Métricas!AB114-Métricas!AB115</f>
        <v>308</v>
      </c>
      <c r="AQ24" s="96">
        <f>Métricas!AC112+Métricas!AC113+Métricas!AC114-Métricas!AC115</f>
        <v>297</v>
      </c>
      <c r="AR24" s="96">
        <f>Métricas!AD112+Métricas!AD113+Métricas!AD114-Métricas!AD115</f>
        <v>310</v>
      </c>
      <c r="AS24" s="96">
        <f>Métricas!AE112+Métricas!AE113+Métricas!AE114-Métricas!AE115</f>
        <v>338</v>
      </c>
      <c r="AT24" s="96">
        <f>Métricas!AF112+Métricas!AF113+Métricas!AF114-Métricas!AF115</f>
        <v>304</v>
      </c>
      <c r="AU24" s="96">
        <f>Métricas!AG112+Métricas!AG113+Métricas!AG114-Métricas!AG115</f>
        <v>301</v>
      </c>
      <c r="AV24" s="96">
        <f>Métricas!AH112+Métricas!AH113+Métricas!AH114-Métricas!AH115</f>
        <v>297</v>
      </c>
      <c r="AW24" s="96">
        <f>Métricas!AI112+Métricas!AI113+Métricas!AI114-Métricas!AI115</f>
        <v>278</v>
      </c>
      <c r="AX24" s="96">
        <f>Métricas!AJ112+Métricas!AJ113+Métricas!AJ114-Métricas!AJ115</f>
        <v>282</v>
      </c>
      <c r="AY24" s="96">
        <f>Métricas!AK112+Métricas!AK113+Métricas!AK114-Métricas!AK115</f>
        <v>294</v>
      </c>
      <c r="AZ24" s="96">
        <f>Métricas!AL112+Métricas!AL113+Métricas!AL114-Métricas!AL115</f>
        <v>303</v>
      </c>
      <c r="BA24" s="96">
        <f>Métricas!AM112+Métricas!AM113+Métricas!AM114-Métricas!AM115</f>
        <v>298</v>
      </c>
      <c r="BB24" s="96">
        <f>Métricas!AN112+Métricas!AN113+Métricas!AN114-Métricas!AN115</f>
        <v>291</v>
      </c>
      <c r="BC24" s="96">
        <f>Métricas!AO112+Métricas!AO113+Métricas!AO114-Métricas!AO115</f>
        <v>268</v>
      </c>
      <c r="BD24" s="96">
        <f>Métricas!AP112+Métricas!AP113+Métricas!AP114-Métricas!AP115</f>
        <v>279</v>
      </c>
      <c r="BE24" s="96">
        <f>Métricas!AQ112+Métricas!AQ113+Métricas!AQ114-Métricas!AQ115</f>
        <v>304</v>
      </c>
      <c r="BF24" s="96">
        <f>Métricas!AR112+Métricas!AR113+Métricas!AR114-Métricas!AR115</f>
        <v>304</v>
      </c>
      <c r="BG24" s="96">
        <f>Métricas!AS112+Métricas!AS113+Métricas!AS114-Métricas!AS115</f>
        <v>269</v>
      </c>
      <c r="BH24" s="96">
        <f>Métricas!AT112+Métricas!AT113+Métricas!AT114-Métricas!AT115</f>
        <v>295</v>
      </c>
      <c r="BI24" s="96">
        <f>Métricas!AU112+Métricas!AU113+Métricas!AU114-Métricas!AU115</f>
        <v>299</v>
      </c>
      <c r="BJ24" s="96">
        <f>Métricas!AV112+Métricas!AV113+Métricas!AV114-Métricas!AV115</f>
        <v>0</v>
      </c>
      <c r="BK24" s="96">
        <f>Métricas!AW112+Métricas!AW113+Métricas!AW114-Métricas!AW115</f>
        <v>0</v>
      </c>
      <c r="BL24" s="96">
        <f>Métricas!AX112+Métricas!AX113+Métricas!AX114-Métricas!AX115</f>
        <v>0</v>
      </c>
      <c r="BM24" s="96">
        <f>Métricas!AY112+Métricas!AY113+Métricas!AY114-Métricas!AY115</f>
        <v>0</v>
      </c>
      <c r="BN24" s="96">
        <f>Métricas!AZ112+Métricas!AZ113+Métricas!AZ114-Métricas!AZ115</f>
        <v>0</v>
      </c>
      <c r="BO24" s="96">
        <f>Métricas!BA112+Métricas!BA113+Métricas!BA114-Métricas!BA115</f>
        <v>0</v>
      </c>
      <c r="BP24" s="96">
        <f>Métricas!BB112+Métricas!BB113+Métricas!BB114-Métricas!BB115</f>
        <v>0</v>
      </c>
      <c r="BQ24" s="96">
        <f>Métricas!BC112+Métricas!BC113+Métricas!BC114-Métricas!BC115</f>
        <v>0</v>
      </c>
      <c r="BR24" s="96">
        <f>Métricas!BD112+Métricas!BD113+Métricas!BD114-Métricas!BD115</f>
        <v>0</v>
      </c>
      <c r="BS24" s="96">
        <f>Métricas!BE112+Métricas!BE113+Métricas!BE114-Métricas!BE115</f>
        <v>0</v>
      </c>
      <c r="BT24" s="96">
        <f>Métricas!BF112+Métricas!BF113+Métricas!BF114-Métricas!BF115</f>
        <v>0</v>
      </c>
      <c r="BU24" s="96">
        <f>Métricas!BG112+Métricas!BG113+Métricas!BG114-Métricas!BG115</f>
        <v>0</v>
      </c>
      <c r="BV24" s="96">
        <f>Métricas!BH112+Métricas!BH113+Métricas!BH114-Métricas!BH115</f>
        <v>0</v>
      </c>
      <c r="BW24" s="96">
        <f>Métricas!BI112+Métricas!BI113+Métricas!BI114-Métricas!BI115</f>
        <v>0</v>
      </c>
      <c r="BX24" s="96">
        <f>Métricas!BJ112+Métricas!BJ113+Métricas!BJ114-Métricas!BJ115</f>
        <v>0</v>
      </c>
      <c r="BY24" s="96">
        <f>Métricas!BK112+Métricas!BK113+Métricas!BK114-Métricas!BK115</f>
        <v>0</v>
      </c>
      <c r="BZ24" s="96">
        <f>Métricas!BL112+Métricas!BL113+Métricas!BL114-Métricas!BL115</f>
        <v>0</v>
      </c>
      <c r="CA24" s="96">
        <f>Métricas!BM112+Métricas!BM113+Métricas!BM114-Métricas!BM115</f>
        <v>0</v>
      </c>
      <c r="CB24" s="96">
        <f>Métricas!BN112+Métricas!BN113+Métricas!BN114-Métricas!BN115</f>
        <v>0</v>
      </c>
    </row>
    <row r="25" spans="2:80" hidden="1" x14ac:dyDescent="0.25">
      <c r="B25" s="219"/>
      <c r="C25" s="219"/>
      <c r="D25" s="115" t="s">
        <v>104</v>
      </c>
      <c r="E25" s="116"/>
      <c r="F25" s="117"/>
      <c r="G25" s="118"/>
      <c r="H25" s="119"/>
      <c r="I25" s="112"/>
      <c r="J25" s="112"/>
      <c r="K25" s="93"/>
      <c r="L25" s="93">
        <f t="shared" si="0"/>
        <v>0</v>
      </c>
      <c r="M25" s="103"/>
      <c r="N25" s="93"/>
      <c r="O25" s="93">
        <f t="shared" si="1"/>
        <v>0</v>
      </c>
      <c r="P25" s="114"/>
      <c r="Q25" s="114"/>
      <c r="R25" s="96">
        <f>Métricas!D116</f>
        <v>228</v>
      </c>
      <c r="S25" s="96">
        <f>Métricas!E116</f>
        <v>70</v>
      </c>
      <c r="T25" s="96">
        <f>Métricas!F116</f>
        <v>88</v>
      </c>
      <c r="U25" s="96">
        <f>Métricas!G116</f>
        <v>109</v>
      </c>
      <c r="V25" s="96">
        <f>Métricas!H116</f>
        <v>220</v>
      </c>
      <c r="W25" s="96">
        <f>Métricas!I116</f>
        <v>233</v>
      </c>
      <c r="X25" s="96">
        <f>Métricas!J116</f>
        <v>248</v>
      </c>
      <c r="Y25" s="96">
        <f>Métricas!K116</f>
        <v>240</v>
      </c>
      <c r="Z25" s="96">
        <f>Métricas!L116</f>
        <v>228</v>
      </c>
      <c r="AA25" s="96">
        <f>Métricas!M116</f>
        <v>234</v>
      </c>
      <c r="AB25" s="96">
        <f>Métricas!N116</f>
        <v>253</v>
      </c>
      <c r="AC25" s="96">
        <f>Métricas!O116</f>
        <v>245</v>
      </c>
      <c r="AD25" s="96">
        <f>Métricas!P116</f>
        <v>273</v>
      </c>
      <c r="AE25" s="96">
        <f>Métricas!Q116</f>
        <v>291</v>
      </c>
      <c r="AF25" s="96">
        <f>Métricas!R116</f>
        <v>313</v>
      </c>
      <c r="AG25" s="96">
        <f>Métricas!S116</f>
        <v>257</v>
      </c>
      <c r="AH25" s="96">
        <f>Métricas!T116</f>
        <v>279</v>
      </c>
      <c r="AI25" s="96">
        <f>Métricas!U116</f>
        <v>335</v>
      </c>
      <c r="AJ25" s="96">
        <f>Métricas!V116</f>
        <v>351</v>
      </c>
      <c r="AK25" s="96">
        <f>Métricas!W116</f>
        <v>353</v>
      </c>
      <c r="AL25" s="96">
        <f>Métricas!X116</f>
        <v>296</v>
      </c>
      <c r="AM25" s="96">
        <f>Métricas!Y116</f>
        <v>290</v>
      </c>
      <c r="AN25" s="96">
        <f>Métricas!Z116</f>
        <v>301</v>
      </c>
      <c r="AO25" s="96">
        <f>Métricas!AA116</f>
        <v>291</v>
      </c>
      <c r="AP25" s="96">
        <f>Métricas!AB116</f>
        <v>309</v>
      </c>
      <c r="AQ25" s="96">
        <f>Métricas!AC116</f>
        <v>299</v>
      </c>
      <c r="AR25" s="96">
        <f>Métricas!AD116</f>
        <v>310</v>
      </c>
      <c r="AS25" s="96">
        <f>Métricas!AE116</f>
        <v>339</v>
      </c>
      <c r="AT25" s="96">
        <f>Métricas!AF116</f>
        <v>304</v>
      </c>
      <c r="AU25" s="96">
        <f>Métricas!AG116</f>
        <v>302</v>
      </c>
      <c r="AV25" s="96">
        <f>Métricas!AH116</f>
        <v>303</v>
      </c>
      <c r="AW25" s="96">
        <f>Métricas!AI116</f>
        <v>279</v>
      </c>
      <c r="AX25" s="96">
        <f>Métricas!AJ116</f>
        <v>282</v>
      </c>
      <c r="AY25" s="96">
        <f>Métricas!AK116</f>
        <v>304</v>
      </c>
      <c r="AZ25" s="96">
        <f>Métricas!AL116</f>
        <v>304</v>
      </c>
      <c r="BA25" s="96">
        <f>Métricas!AM116</f>
        <v>300</v>
      </c>
      <c r="BB25" s="96">
        <f>Métricas!AN116</f>
        <v>297</v>
      </c>
      <c r="BC25" s="96">
        <f>Métricas!AO116</f>
        <v>269</v>
      </c>
      <c r="BD25" s="96">
        <f>Métricas!AP116</f>
        <v>279</v>
      </c>
      <c r="BE25" s="96">
        <f>Métricas!AQ116</f>
        <v>304</v>
      </c>
      <c r="BF25" s="96">
        <f>Métricas!AR116</f>
        <v>304</v>
      </c>
      <c r="BG25" s="96">
        <f>Métricas!AS116</f>
        <v>269</v>
      </c>
      <c r="BH25" s="96">
        <f>Métricas!AT116</f>
        <v>297</v>
      </c>
      <c r="BI25" s="96">
        <f>Métricas!AU116</f>
        <v>299</v>
      </c>
      <c r="BJ25" s="96">
        <f>Métricas!AV116</f>
        <v>0</v>
      </c>
      <c r="BK25" s="96">
        <f>Métricas!AW116</f>
        <v>0</v>
      </c>
      <c r="BL25" s="96">
        <f>Métricas!AX116</f>
        <v>0</v>
      </c>
      <c r="BM25" s="96">
        <f>Métricas!AY116</f>
        <v>0</v>
      </c>
      <c r="BN25" s="96">
        <f>Métricas!AZ116</f>
        <v>0</v>
      </c>
      <c r="BO25" s="96">
        <f>Métricas!BA116</f>
        <v>0</v>
      </c>
      <c r="BP25" s="96">
        <f>Métricas!BB116</f>
        <v>0</v>
      </c>
      <c r="BQ25" s="96">
        <f>Métricas!BC116</f>
        <v>0</v>
      </c>
      <c r="BR25" s="96">
        <f>Métricas!BD116</f>
        <v>0</v>
      </c>
      <c r="BS25" s="96">
        <f>Métricas!BE116</f>
        <v>0</v>
      </c>
      <c r="BT25" s="96">
        <f>Métricas!BF116</f>
        <v>0</v>
      </c>
      <c r="BU25" s="96">
        <f>Métricas!BG116</f>
        <v>0</v>
      </c>
      <c r="BV25" s="96">
        <f>Métricas!BH116</f>
        <v>0</v>
      </c>
      <c r="BW25" s="96">
        <f>Métricas!BI116</f>
        <v>0</v>
      </c>
      <c r="BX25" s="96">
        <f>Métricas!BJ116</f>
        <v>0</v>
      </c>
      <c r="BY25" s="96">
        <f>Métricas!BK116</f>
        <v>0</v>
      </c>
      <c r="BZ25" s="96">
        <f>Métricas!BL116</f>
        <v>0</v>
      </c>
      <c r="CA25" s="96">
        <f>Métricas!BM116</f>
        <v>0</v>
      </c>
      <c r="CB25" s="96">
        <f>Métricas!BN116</f>
        <v>0</v>
      </c>
    </row>
    <row r="26" spans="2:80" hidden="1" x14ac:dyDescent="0.25">
      <c r="B26" s="219"/>
      <c r="C26" s="219"/>
      <c r="D26" s="115" t="s">
        <v>106</v>
      </c>
      <c r="E26" s="116"/>
      <c r="F26" s="117"/>
      <c r="G26" s="118"/>
      <c r="H26" s="119"/>
      <c r="I26" s="112"/>
      <c r="J26" s="112"/>
      <c r="K26" s="93"/>
      <c r="L26" s="93">
        <f t="shared" si="0"/>
        <v>0</v>
      </c>
      <c r="M26" s="103"/>
      <c r="N26" s="93"/>
      <c r="O26" s="93">
        <f t="shared" si="1"/>
        <v>0</v>
      </c>
      <c r="P26" s="114"/>
      <c r="Q26" s="114"/>
      <c r="R26" s="96">
        <f>Métricas!D117</f>
        <v>0</v>
      </c>
      <c r="S26" s="96">
        <f>Métricas!E117</f>
        <v>155</v>
      </c>
      <c r="T26" s="96">
        <f>Métricas!F117</f>
        <v>137</v>
      </c>
      <c r="U26" s="96">
        <f>Métricas!G117</f>
        <v>87</v>
      </c>
      <c r="V26" s="96">
        <f>Métricas!H117</f>
        <v>89</v>
      </c>
      <c r="W26" s="96">
        <f>Métricas!I117</f>
        <v>76</v>
      </c>
      <c r="X26" s="96">
        <f>Métricas!J117</f>
        <v>68</v>
      </c>
      <c r="Y26" s="96">
        <f>Métricas!K117</f>
        <v>66</v>
      </c>
      <c r="Z26" s="96">
        <f>Métricas!L117</f>
        <v>47</v>
      </c>
      <c r="AA26" s="96">
        <f>Métricas!M117</f>
        <v>43</v>
      </c>
      <c r="AB26" s="96">
        <f>Métricas!N117</f>
        <v>40</v>
      </c>
      <c r="AC26" s="96">
        <f>Métricas!O117</f>
        <v>32</v>
      </c>
      <c r="AD26" s="96">
        <f>Métricas!P117</f>
        <v>35</v>
      </c>
      <c r="AE26" s="96">
        <f>Métricas!Q117</f>
        <v>52</v>
      </c>
      <c r="AF26" s="96">
        <f>Métricas!R117</f>
        <v>53</v>
      </c>
      <c r="AG26" s="96">
        <f>Métricas!S117</f>
        <v>41</v>
      </c>
      <c r="AH26" s="96">
        <f>Métricas!T117</f>
        <v>43</v>
      </c>
      <c r="AI26" s="96">
        <f>Métricas!U117</f>
        <v>44</v>
      </c>
      <c r="AJ26" s="96">
        <f>Métricas!V117</f>
        <v>39</v>
      </c>
      <c r="AK26" s="96">
        <f>Métricas!W117</f>
        <v>34</v>
      </c>
      <c r="AL26" s="96">
        <f>Métricas!X117</f>
        <v>14</v>
      </c>
      <c r="AM26" s="96">
        <f>Métricas!Y117</f>
        <v>21</v>
      </c>
      <c r="AN26" s="96">
        <f>Métricas!Z117</f>
        <v>36</v>
      </c>
      <c r="AO26" s="96">
        <f>Métricas!AA117</f>
        <v>75</v>
      </c>
      <c r="AP26" s="96">
        <f>Métricas!AB117</f>
        <v>73</v>
      </c>
      <c r="AQ26" s="96">
        <f>Métricas!AC117</f>
        <v>62</v>
      </c>
      <c r="AR26" s="96">
        <f>Métricas!AD117</f>
        <v>61</v>
      </c>
      <c r="AS26" s="96">
        <f>Métricas!AE117</f>
        <v>50</v>
      </c>
      <c r="AT26" s="96">
        <f>Métricas!AF117</f>
        <v>35</v>
      </c>
      <c r="AU26" s="96">
        <f>Métricas!AG117</f>
        <v>27</v>
      </c>
      <c r="AV26" s="96">
        <f>Métricas!AH117</f>
        <v>109</v>
      </c>
      <c r="AW26" s="96">
        <f>Métricas!AI117</f>
        <v>83</v>
      </c>
      <c r="AX26" s="96">
        <f>Métricas!AJ117</f>
        <v>75</v>
      </c>
      <c r="AY26" s="96">
        <f>Métricas!AK117</f>
        <v>69</v>
      </c>
      <c r="AZ26" s="96">
        <f>Métricas!AL117</f>
        <v>61</v>
      </c>
      <c r="BA26" s="96">
        <f>Métricas!AM117</f>
        <v>36</v>
      </c>
      <c r="BB26" s="96">
        <f>Métricas!AN117</f>
        <v>20</v>
      </c>
      <c r="BC26" s="96">
        <f>Métricas!AO117</f>
        <v>12</v>
      </c>
      <c r="BD26" s="96">
        <f>Métricas!AP117</f>
        <v>11</v>
      </c>
      <c r="BE26" s="96">
        <f>Métricas!AQ117</f>
        <v>8</v>
      </c>
      <c r="BF26" s="96">
        <f>Métricas!AR117</f>
        <v>7</v>
      </c>
      <c r="BG26" s="96">
        <f>Métricas!AS117</f>
        <v>4</v>
      </c>
      <c r="BH26" s="96">
        <f>Métricas!AT117</f>
        <v>120</v>
      </c>
      <c r="BI26" s="96">
        <f>Métricas!AU117</f>
        <v>117</v>
      </c>
      <c r="BJ26" s="96">
        <f>Métricas!AV117</f>
        <v>0</v>
      </c>
      <c r="BK26" s="96">
        <f>Métricas!AW117</f>
        <v>0</v>
      </c>
      <c r="BL26" s="96">
        <f>Métricas!AX117</f>
        <v>0</v>
      </c>
      <c r="BM26" s="96">
        <f>Métricas!AY117</f>
        <v>0</v>
      </c>
      <c r="BN26" s="96">
        <f>Métricas!AZ117</f>
        <v>0</v>
      </c>
      <c r="BO26" s="96">
        <f>Métricas!BA117</f>
        <v>0</v>
      </c>
      <c r="BP26" s="96">
        <f>Métricas!BB117</f>
        <v>0</v>
      </c>
      <c r="BQ26" s="96">
        <f>Métricas!BC117</f>
        <v>0</v>
      </c>
      <c r="BR26" s="96">
        <f>Métricas!BD117</f>
        <v>0</v>
      </c>
      <c r="BS26" s="96">
        <f>Métricas!BE117</f>
        <v>0</v>
      </c>
      <c r="BT26" s="96">
        <f>Métricas!BF117</f>
        <v>0</v>
      </c>
      <c r="BU26" s="96">
        <f>Métricas!BG117</f>
        <v>0</v>
      </c>
      <c r="BV26" s="96">
        <f>Métricas!BH117</f>
        <v>0</v>
      </c>
      <c r="BW26" s="96">
        <f>Métricas!BI117</f>
        <v>0</v>
      </c>
      <c r="BX26" s="96">
        <f>Métricas!BJ117</f>
        <v>0</v>
      </c>
      <c r="BY26" s="96">
        <f>Métricas!BK117</f>
        <v>0</v>
      </c>
      <c r="BZ26" s="96">
        <f>Métricas!BL117</f>
        <v>0</v>
      </c>
      <c r="CA26" s="96">
        <f>Métricas!BM117</f>
        <v>0</v>
      </c>
      <c r="CB26" s="96">
        <f>Métricas!BN117</f>
        <v>0</v>
      </c>
    </row>
    <row r="27" spans="2:80" x14ac:dyDescent="0.25">
      <c r="B27" s="219"/>
      <c r="C27" s="219"/>
      <c r="D27" s="97" t="s">
        <v>94</v>
      </c>
      <c r="E27" s="98"/>
      <c r="F27" s="99"/>
      <c r="G27" s="100"/>
      <c r="H27" s="101"/>
      <c r="I27" s="112" t="s">
        <v>101</v>
      </c>
      <c r="J27" s="112">
        <v>93</v>
      </c>
      <c r="K27" s="93" t="s">
        <v>89</v>
      </c>
      <c r="L27" s="93">
        <f t="shared" si="0"/>
        <v>85</v>
      </c>
      <c r="M27" s="103" t="s">
        <v>90</v>
      </c>
      <c r="N27" s="93" t="s">
        <v>100</v>
      </c>
      <c r="O27" s="93">
        <f t="shared" si="1"/>
        <v>93</v>
      </c>
      <c r="P27" s="114" t="s">
        <v>100</v>
      </c>
      <c r="Q27" s="114">
        <v>85</v>
      </c>
      <c r="R27" s="96">
        <f>Métricas!D91+Métricas!D92+Métricas!D93-Métricas!D94</f>
        <v>70</v>
      </c>
      <c r="S27" s="96">
        <f>Métricas!E91+Métricas!E92+Métricas!E93-Métricas!E94</f>
        <v>94</v>
      </c>
      <c r="T27" s="96">
        <f>Métricas!F91+Métricas!F92+Métricas!F93-Métricas!F94</f>
        <v>100</v>
      </c>
      <c r="U27" s="96">
        <f>Métricas!G91+Métricas!G92+Métricas!G93-Métricas!G94</f>
        <v>99</v>
      </c>
      <c r="V27" s="96">
        <f>Métricas!H91+Métricas!H92+Métricas!H93-Métricas!H94</f>
        <v>97</v>
      </c>
      <c r="W27" s="96">
        <f>Métricas!I91+Métricas!I92+Métricas!I93-Métricas!I94</f>
        <v>96</v>
      </c>
      <c r="X27" s="96">
        <f>Métricas!J91+Métricas!J92+Métricas!J93-Métricas!J94</f>
        <v>108</v>
      </c>
      <c r="Y27" s="96">
        <f>Métricas!K91+Métricas!K92+Métricas!K93-Métricas!K94</f>
        <v>96</v>
      </c>
      <c r="Z27" s="96">
        <f>Métricas!L91+Métricas!L92+Métricas!L93-Métricas!L94</f>
        <v>88</v>
      </c>
      <c r="AA27" s="96">
        <f>Métricas!M91+Métricas!M92+Métricas!M93-Métricas!M94</f>
        <v>94</v>
      </c>
      <c r="AB27" s="96">
        <f>Métricas!N91+Métricas!N92+Métricas!N93-Métricas!N94</f>
        <v>97</v>
      </c>
      <c r="AC27" s="96">
        <f>Métricas!O91+Métricas!O92+Métricas!O93-Métricas!O94</f>
        <v>85</v>
      </c>
      <c r="AD27" s="96">
        <f>Métricas!P91+Métricas!P92+Métricas!P93-Métricas!P94</f>
        <v>86</v>
      </c>
      <c r="AE27" s="96">
        <f>Métricas!Q91+Métricas!Q92+Métricas!Q93-Métricas!Q94</f>
        <v>82</v>
      </c>
      <c r="AF27" s="96">
        <f>Métricas!R91+Métricas!R92+Métricas!R93-Métricas!R94</f>
        <v>71</v>
      </c>
      <c r="AG27" s="96">
        <f>Métricas!S91+Métricas!S92+Métricas!S93-Métricas!S94</f>
        <v>71</v>
      </c>
      <c r="AH27" s="96">
        <f>Métricas!T91+Métricas!T92+Métricas!T93-Métricas!T94</f>
        <v>80</v>
      </c>
      <c r="AI27" s="96">
        <f>Métricas!U91+Métricas!U92+Métricas!U93-Métricas!U94</f>
        <v>91</v>
      </c>
      <c r="AJ27" s="96">
        <f>Métricas!V91+Métricas!V92+Métricas!V93-Métricas!V94</f>
        <v>86</v>
      </c>
      <c r="AK27" s="96">
        <f>Métricas!W91+Métricas!W92+Métricas!W93-Métricas!W94</f>
        <v>89</v>
      </c>
      <c r="AL27" s="96">
        <f>Métricas!X91+Métricas!X92+Métricas!X93-Métricas!X94</f>
        <v>92</v>
      </c>
      <c r="AM27" s="96">
        <f>Métricas!Y91+Métricas!Y92+Métricas!Y93-Métricas!Y94</f>
        <v>100</v>
      </c>
      <c r="AN27" s="96">
        <f>Métricas!Z91+Métricas!Z92+Métricas!Z93-Métricas!Z94</f>
        <v>96</v>
      </c>
      <c r="AO27" s="96">
        <f>Métricas!AA91+Métricas!AA92+Métricas!AA93-Métricas!AA94</f>
        <v>85</v>
      </c>
      <c r="AP27" s="96">
        <f>Métricas!AB91+Métricas!AB92+Métricas!AB93-Métricas!AB94</f>
        <v>89</v>
      </c>
      <c r="AQ27" s="96">
        <f>Métricas!AC91+Métricas!AC92+Métricas!AC93-Métricas!AC94</f>
        <v>97</v>
      </c>
      <c r="AR27" s="96">
        <f>Métricas!AD91+Métricas!AD92+Métricas!AD93-Métricas!AD94</f>
        <v>104</v>
      </c>
      <c r="AS27" s="96">
        <f>Métricas!AE91+Métricas!AE92+Métricas!AE93-Métricas!AE94</f>
        <v>110</v>
      </c>
      <c r="AT27" s="96">
        <f>Métricas!AF91+Métricas!AF92+Métricas!AF93-Métricas!AF94</f>
        <v>116</v>
      </c>
      <c r="AU27" s="96">
        <f>Métricas!AG91+Métricas!AG92+Métricas!AG93-Métricas!AG94</f>
        <v>118</v>
      </c>
      <c r="AV27" s="96">
        <f>Métricas!AH91+Métricas!AH92+Métricas!AH93-Métricas!AH94</f>
        <v>132</v>
      </c>
      <c r="AW27" s="96">
        <f>Métricas!AI91+Métricas!AI92+Métricas!AI93-Métricas!AI94</f>
        <v>115</v>
      </c>
      <c r="AX27" s="96">
        <f>Métricas!AJ91+Métricas!AJ92+Métricas!AJ93-Métricas!AJ94</f>
        <v>122</v>
      </c>
      <c r="AY27" s="96">
        <f>Métricas!AK91+Métricas!AK92+Métricas!AK93-Métricas!AK94</f>
        <v>135</v>
      </c>
      <c r="AZ27" s="96">
        <f>Métricas!AL91+Métricas!AL92+Métricas!AL93-Métricas!AL94</f>
        <v>137</v>
      </c>
      <c r="BA27" s="96">
        <f>Métricas!AM91+Métricas!AM92+Métricas!AM93-Métricas!AM94</f>
        <v>132</v>
      </c>
      <c r="BB27" s="96">
        <f>Métricas!AN91+Métricas!AN92+Métricas!AN93-Métricas!AN94</f>
        <v>93</v>
      </c>
      <c r="BC27" s="96">
        <f>Métricas!AO91+Métricas!AO92+Métricas!AO93-Métricas!AO94</f>
        <v>95</v>
      </c>
      <c r="BD27" s="96">
        <f>Métricas!AP91+Métricas!AP92+Métricas!AP93-Métricas!AP94</f>
        <v>96</v>
      </c>
      <c r="BE27" s="96">
        <f>Métricas!AQ91+Métricas!AQ92+Métricas!AQ93-Métricas!AQ94</f>
        <v>92</v>
      </c>
      <c r="BF27" s="96">
        <f>Métricas!AR91+Métricas!AR92+Métricas!AR93-Métricas!AR94</f>
        <v>91</v>
      </c>
      <c r="BG27" s="96">
        <f>Métricas!AS91+Métricas!AS92+Métricas!AS93-Métricas!AS94</f>
        <v>81</v>
      </c>
      <c r="BH27" s="96">
        <f>Métricas!AT91+Métricas!AT92+Métricas!AT93-Métricas!AT94</f>
        <v>79</v>
      </c>
      <c r="BI27" s="96">
        <f>Métricas!AU91+Métricas!AU92+Métricas!AU93-Métricas!AU94</f>
        <v>82</v>
      </c>
      <c r="BJ27" s="96">
        <f>Métricas!AV91+Métricas!AV92+Métricas!AV93-Métricas!AV94</f>
        <v>0</v>
      </c>
      <c r="BK27" s="96">
        <f>Métricas!AW91+Métricas!AW92+Métricas!AW93-Métricas!AW94</f>
        <v>0</v>
      </c>
      <c r="BL27" s="96">
        <f>Métricas!AX91+Métricas!AX92+Métricas!AX93-Métricas!AX94</f>
        <v>0</v>
      </c>
      <c r="BM27" s="96">
        <f>Métricas!AY91+Métricas!AY92+Métricas!AY93-Métricas!AY94</f>
        <v>0</v>
      </c>
      <c r="BN27" s="96">
        <f>Métricas!AZ91+Métricas!AZ92+Métricas!AZ93-Métricas!AZ94</f>
        <v>0</v>
      </c>
      <c r="BO27" s="96">
        <f>Métricas!BA91+Métricas!BA92+Métricas!BA93-Métricas!BA94</f>
        <v>0</v>
      </c>
      <c r="BP27" s="96">
        <f>Métricas!BB91+Métricas!BB92+Métricas!BB93-Métricas!BB94</f>
        <v>0</v>
      </c>
      <c r="BQ27" s="96">
        <f>Métricas!BC91+Métricas!BC92+Métricas!BC93-Métricas!BC94</f>
        <v>0</v>
      </c>
      <c r="BR27" s="96">
        <f>Métricas!BD91+Métricas!BD92+Métricas!BD93-Métricas!BD94</f>
        <v>0</v>
      </c>
      <c r="BS27" s="96">
        <f>Métricas!BE91+Métricas!BE92+Métricas!BE93-Métricas!BE94</f>
        <v>0</v>
      </c>
      <c r="BT27" s="96">
        <f>Métricas!BF91+Métricas!BF92+Métricas!BF93-Métricas!BF94</f>
        <v>0</v>
      </c>
      <c r="BU27" s="96">
        <f>Métricas!BG91+Métricas!BG92+Métricas!BG93-Métricas!BG94</f>
        <v>0</v>
      </c>
      <c r="BV27" s="96">
        <f>Métricas!BH91+Métricas!BH92+Métricas!BH93-Métricas!BH94</f>
        <v>0</v>
      </c>
      <c r="BW27" s="96">
        <f>Métricas!BI91+Métricas!BI92+Métricas!BI93-Métricas!BI94</f>
        <v>0</v>
      </c>
      <c r="BX27" s="96">
        <f>Métricas!BJ91+Métricas!BJ92+Métricas!BJ93-Métricas!BJ94</f>
        <v>0</v>
      </c>
      <c r="BY27" s="96">
        <f>Métricas!BK91+Métricas!BK92+Métricas!BK93-Métricas!BK94</f>
        <v>0</v>
      </c>
      <c r="BZ27" s="96">
        <f>Métricas!BL91+Métricas!BL92+Métricas!BL93-Métricas!BL94</f>
        <v>0</v>
      </c>
      <c r="CA27" s="96">
        <f>Métricas!BM91+Métricas!BM92+Métricas!BM93-Métricas!BM94</f>
        <v>0</v>
      </c>
      <c r="CB27" s="96">
        <f>Métricas!BN91+Métricas!BN92+Métricas!BN93-Métricas!BN94</f>
        <v>0</v>
      </c>
    </row>
    <row r="28" spans="2:80" hidden="1" x14ac:dyDescent="0.25">
      <c r="B28" s="219"/>
      <c r="C28" s="219"/>
      <c r="D28" s="115" t="s">
        <v>104</v>
      </c>
      <c r="E28" s="116"/>
      <c r="F28" s="117"/>
      <c r="G28" s="118"/>
      <c r="H28" s="119"/>
      <c r="I28" s="112"/>
      <c r="J28" s="112"/>
      <c r="K28" s="93"/>
      <c r="L28" s="93">
        <f t="shared" si="0"/>
        <v>0</v>
      </c>
      <c r="M28" s="103"/>
      <c r="N28" s="93"/>
      <c r="O28" s="93">
        <f t="shared" si="1"/>
        <v>0</v>
      </c>
      <c r="P28" s="114"/>
      <c r="Q28" s="114"/>
      <c r="R28" s="96">
        <f>Métricas!D95</f>
        <v>69</v>
      </c>
      <c r="S28" s="96">
        <f>Métricas!E95</f>
        <v>65</v>
      </c>
      <c r="T28" s="96">
        <f>Métricas!F95</f>
        <v>91</v>
      </c>
      <c r="U28" s="96">
        <f>Métricas!G95</f>
        <v>99</v>
      </c>
      <c r="V28" s="96">
        <f>Métricas!H95</f>
        <v>97</v>
      </c>
      <c r="W28" s="96">
        <f>Métricas!I95</f>
        <v>96</v>
      </c>
      <c r="X28" s="96">
        <f>Métricas!J95</f>
        <v>108</v>
      </c>
      <c r="Y28" s="96">
        <f>Métricas!K95</f>
        <v>96</v>
      </c>
      <c r="Z28" s="96">
        <f>Métricas!L95</f>
        <v>88</v>
      </c>
      <c r="AA28" s="96">
        <f>Métricas!M95</f>
        <v>94</v>
      </c>
      <c r="AB28" s="96">
        <f>Métricas!N95</f>
        <v>97</v>
      </c>
      <c r="AC28" s="96">
        <f>Métricas!O95</f>
        <v>85</v>
      </c>
      <c r="AD28" s="96">
        <f>Métricas!P95</f>
        <v>86</v>
      </c>
      <c r="AE28" s="96">
        <f>Métricas!Q95</f>
        <v>82</v>
      </c>
      <c r="AF28" s="96">
        <f>Métricas!R95</f>
        <v>71</v>
      </c>
      <c r="AG28" s="96">
        <f>Métricas!S95</f>
        <v>5</v>
      </c>
      <c r="AH28" s="96">
        <f>Métricas!T95</f>
        <v>80</v>
      </c>
      <c r="AI28" s="96">
        <f>Métricas!U95</f>
        <v>91</v>
      </c>
      <c r="AJ28" s="96">
        <f>Métricas!V95</f>
        <v>86</v>
      </c>
      <c r="AK28" s="96">
        <f>Métricas!W95</f>
        <v>89</v>
      </c>
      <c r="AL28" s="96">
        <f>Métricas!X95</f>
        <v>92</v>
      </c>
      <c r="AM28" s="96">
        <f>Métricas!Y95</f>
        <v>100</v>
      </c>
      <c r="AN28" s="96">
        <f>Métricas!Z95</f>
        <v>96</v>
      </c>
      <c r="AO28" s="96">
        <f>Métricas!AA95</f>
        <v>85</v>
      </c>
      <c r="AP28" s="96">
        <f>Métricas!AB95</f>
        <v>89</v>
      </c>
      <c r="AQ28" s="96">
        <f>Métricas!AC95</f>
        <v>97</v>
      </c>
      <c r="AR28" s="96">
        <f>Métricas!AD95</f>
        <v>104</v>
      </c>
      <c r="AS28" s="96">
        <f>Métricas!AE95</f>
        <v>110</v>
      </c>
      <c r="AT28" s="96">
        <f>Métricas!AF95</f>
        <v>116</v>
      </c>
      <c r="AU28" s="96">
        <f>Métricas!AG95</f>
        <v>118</v>
      </c>
      <c r="AV28" s="96">
        <f>Métricas!AH95</f>
        <v>132</v>
      </c>
      <c r="AW28" s="96">
        <f>Métricas!AI95</f>
        <v>115</v>
      </c>
      <c r="AX28" s="96">
        <f>Métricas!AJ95</f>
        <v>123</v>
      </c>
      <c r="AY28" s="96">
        <f>Métricas!AK95</f>
        <v>135</v>
      </c>
      <c r="AZ28" s="96">
        <f>Métricas!AL95</f>
        <v>137</v>
      </c>
      <c r="BA28" s="96">
        <f>Métricas!AM95</f>
        <v>132</v>
      </c>
      <c r="BB28" s="96">
        <f>Métricas!AN95</f>
        <v>93</v>
      </c>
      <c r="BC28" s="96">
        <f>Métricas!AO95</f>
        <v>95</v>
      </c>
      <c r="BD28" s="96">
        <f>Métricas!AP95</f>
        <v>96</v>
      </c>
      <c r="BE28" s="96">
        <f>Métricas!AQ95</f>
        <v>92</v>
      </c>
      <c r="BF28" s="96">
        <f>Métricas!AR95</f>
        <v>91</v>
      </c>
      <c r="BG28" s="96">
        <f>Métricas!AS95</f>
        <v>81</v>
      </c>
      <c r="BH28" s="96">
        <f>Métricas!AT95</f>
        <v>79</v>
      </c>
      <c r="BI28" s="96">
        <f>Métricas!AU95</f>
        <v>82</v>
      </c>
      <c r="BJ28" s="96">
        <f>Métricas!AV95</f>
        <v>0</v>
      </c>
      <c r="BK28" s="96">
        <f>Métricas!AW95</f>
        <v>0</v>
      </c>
      <c r="BL28" s="96">
        <f>Métricas!AX95</f>
        <v>0</v>
      </c>
      <c r="BM28" s="96">
        <f>Métricas!AY95</f>
        <v>0</v>
      </c>
      <c r="BN28" s="96">
        <f>Métricas!AZ95</f>
        <v>0</v>
      </c>
      <c r="BO28" s="96">
        <f>Métricas!BA95</f>
        <v>0</v>
      </c>
      <c r="BP28" s="96">
        <f>Métricas!BB95</f>
        <v>0</v>
      </c>
      <c r="BQ28" s="96">
        <f>Métricas!BC95</f>
        <v>0</v>
      </c>
      <c r="BR28" s="96">
        <f>Métricas!BD95</f>
        <v>0</v>
      </c>
      <c r="BS28" s="96">
        <f>Métricas!BE95</f>
        <v>0</v>
      </c>
      <c r="BT28" s="96">
        <f>Métricas!BF95</f>
        <v>0</v>
      </c>
      <c r="BU28" s="96">
        <f>Métricas!BG95</f>
        <v>0</v>
      </c>
      <c r="BV28" s="96">
        <f>Métricas!BH95</f>
        <v>0</v>
      </c>
      <c r="BW28" s="96">
        <f>Métricas!BI95</f>
        <v>0</v>
      </c>
      <c r="BX28" s="96">
        <f>Métricas!BJ95</f>
        <v>0</v>
      </c>
      <c r="BY28" s="96">
        <f>Métricas!BK95</f>
        <v>0</v>
      </c>
      <c r="BZ28" s="96">
        <f>Métricas!BL95</f>
        <v>0</v>
      </c>
      <c r="CA28" s="96">
        <f>Métricas!BM95</f>
        <v>0</v>
      </c>
      <c r="CB28" s="96">
        <f>Métricas!BN95</f>
        <v>0</v>
      </c>
    </row>
    <row r="29" spans="2:80" hidden="1" x14ac:dyDescent="0.25">
      <c r="B29" s="219"/>
      <c r="C29" s="219"/>
      <c r="D29" s="115" t="s">
        <v>105</v>
      </c>
      <c r="E29" s="116"/>
      <c r="F29" s="117"/>
      <c r="G29" s="118"/>
      <c r="H29" s="119"/>
      <c r="I29" s="112"/>
      <c r="J29" s="112"/>
      <c r="K29" s="93"/>
      <c r="L29" s="93">
        <f t="shared" si="0"/>
        <v>0</v>
      </c>
      <c r="M29" s="103"/>
      <c r="N29" s="93"/>
      <c r="O29" s="93">
        <f t="shared" si="1"/>
        <v>0</v>
      </c>
      <c r="P29" s="114"/>
      <c r="Q29" s="114"/>
      <c r="R29" s="96">
        <f>Métricas!D96</f>
        <v>14</v>
      </c>
      <c r="S29" s="96">
        <f>Métricas!E96</f>
        <v>13</v>
      </c>
      <c r="T29" s="96">
        <f>Métricas!F96</f>
        <v>9</v>
      </c>
      <c r="U29" s="96">
        <f>Métricas!G96</f>
        <v>7</v>
      </c>
      <c r="V29" s="96">
        <f>Métricas!H96</f>
        <v>7</v>
      </c>
      <c r="W29" s="96">
        <f>Métricas!I96</f>
        <v>1</v>
      </c>
      <c r="X29" s="96">
        <f>Métricas!J96</f>
        <v>3</v>
      </c>
      <c r="Y29" s="96">
        <f>Métricas!K96</f>
        <v>5</v>
      </c>
      <c r="Z29" s="96">
        <f>Métricas!L96</f>
        <v>4</v>
      </c>
      <c r="AA29" s="96">
        <f>Métricas!M96</f>
        <v>5</v>
      </c>
      <c r="AB29" s="96">
        <f>Métricas!N96</f>
        <v>5</v>
      </c>
      <c r="AC29" s="96">
        <f>Métricas!O96</f>
        <v>6</v>
      </c>
      <c r="AD29" s="96">
        <f>Métricas!P96</f>
        <v>6</v>
      </c>
      <c r="AE29" s="96">
        <f>Métricas!Q96</f>
        <v>6</v>
      </c>
      <c r="AF29" s="96">
        <f>Métricas!R96</f>
        <v>5</v>
      </c>
      <c r="AG29" s="96">
        <f>Métricas!S96</f>
        <v>5</v>
      </c>
      <c r="AH29" s="96">
        <f>Métricas!T96</f>
        <v>5</v>
      </c>
      <c r="AI29" s="96">
        <f>Métricas!U96</f>
        <v>5</v>
      </c>
      <c r="AJ29" s="96">
        <f>Métricas!V96</f>
        <v>5</v>
      </c>
      <c r="AK29" s="96">
        <f>Métricas!W96</f>
        <v>5</v>
      </c>
      <c r="AL29" s="96">
        <f>Métricas!X96</f>
        <v>5</v>
      </c>
      <c r="AM29" s="96">
        <f>Métricas!Y96</f>
        <v>5</v>
      </c>
      <c r="AN29" s="96">
        <f>Métricas!Z96</f>
        <v>6</v>
      </c>
      <c r="AO29" s="96">
        <f>Métricas!AA96</f>
        <v>6</v>
      </c>
      <c r="AP29" s="96">
        <f>Métricas!AB96</f>
        <v>6</v>
      </c>
      <c r="AQ29" s="96">
        <f>Métricas!AC96</f>
        <v>6</v>
      </c>
      <c r="AR29" s="96">
        <f>Métricas!AD96</f>
        <v>5</v>
      </c>
      <c r="AS29" s="96">
        <f>Métricas!AE96</f>
        <v>5</v>
      </c>
      <c r="AT29" s="96">
        <f>Métricas!AF96</f>
        <v>5</v>
      </c>
      <c r="AU29" s="96">
        <f>Métricas!AG96</f>
        <v>6</v>
      </c>
      <c r="AV29" s="96">
        <f>Métricas!AH96</f>
        <v>12</v>
      </c>
      <c r="AW29" s="96">
        <f>Métricas!AI96</f>
        <v>12</v>
      </c>
      <c r="AX29" s="96">
        <f>Métricas!AJ96</f>
        <v>12</v>
      </c>
      <c r="AY29" s="96">
        <f>Métricas!AK96</f>
        <v>13</v>
      </c>
      <c r="AZ29" s="96">
        <f>Métricas!AL96</f>
        <v>13</v>
      </c>
      <c r="BA29" s="96">
        <f>Métricas!AM96</f>
        <v>17</v>
      </c>
      <c r="BB29" s="96">
        <f>Métricas!AN96</f>
        <v>17</v>
      </c>
      <c r="BC29" s="96">
        <f>Métricas!AO96</f>
        <v>17</v>
      </c>
      <c r="BD29" s="96">
        <f>Métricas!AP96</f>
        <v>16</v>
      </c>
      <c r="BE29" s="96">
        <f>Métricas!AQ96</f>
        <v>8</v>
      </c>
      <c r="BF29" s="96">
        <f>Métricas!AR96</f>
        <v>8</v>
      </c>
      <c r="BG29" s="96">
        <f>Métricas!AS96</f>
        <v>8</v>
      </c>
      <c r="BH29" s="96">
        <f>Métricas!AT96</f>
        <v>7</v>
      </c>
      <c r="BI29" s="96">
        <f>Métricas!AU96</f>
        <v>7</v>
      </c>
      <c r="BJ29" s="96">
        <f>Métricas!AV96</f>
        <v>0</v>
      </c>
      <c r="BK29" s="96">
        <f>Métricas!AW96</f>
        <v>0</v>
      </c>
      <c r="BL29" s="96">
        <f>Métricas!AX96</f>
        <v>0</v>
      </c>
      <c r="BM29" s="96">
        <f>Métricas!AY96</f>
        <v>0</v>
      </c>
      <c r="BN29" s="96">
        <f>Métricas!AZ96</f>
        <v>0</v>
      </c>
      <c r="BO29" s="96">
        <f>Métricas!BA96</f>
        <v>0</v>
      </c>
      <c r="BP29" s="96">
        <f>Métricas!BB96</f>
        <v>0</v>
      </c>
      <c r="BQ29" s="96">
        <f>Métricas!BC96</f>
        <v>0</v>
      </c>
      <c r="BR29" s="96">
        <f>Métricas!BD96</f>
        <v>0</v>
      </c>
      <c r="BS29" s="96">
        <f>Métricas!BE96</f>
        <v>0</v>
      </c>
      <c r="BT29" s="96">
        <f>Métricas!BF96</f>
        <v>0</v>
      </c>
      <c r="BU29" s="96">
        <f>Métricas!BG96</f>
        <v>0</v>
      </c>
      <c r="BV29" s="96">
        <f>Métricas!BH96</f>
        <v>0</v>
      </c>
      <c r="BW29" s="96">
        <f>Métricas!BI96</f>
        <v>0</v>
      </c>
      <c r="BX29" s="96">
        <f>Métricas!BJ96</f>
        <v>0</v>
      </c>
      <c r="BY29" s="96">
        <f>Métricas!BK96</f>
        <v>0</v>
      </c>
      <c r="BZ29" s="96">
        <f>Métricas!BL96</f>
        <v>0</v>
      </c>
      <c r="CA29" s="96">
        <f>Métricas!BM96</f>
        <v>0</v>
      </c>
      <c r="CB29" s="96">
        <f>Métricas!BN96</f>
        <v>0</v>
      </c>
    </row>
    <row r="30" spans="2:80" x14ac:dyDescent="0.25">
      <c r="B30" s="219"/>
      <c r="C30" s="219"/>
      <c r="D30" s="97" t="s">
        <v>95</v>
      </c>
      <c r="E30" s="98"/>
      <c r="F30" s="99"/>
      <c r="G30" s="100"/>
      <c r="H30" s="101"/>
      <c r="I30" s="112" t="s">
        <v>101</v>
      </c>
      <c r="J30" s="112">
        <v>259</v>
      </c>
      <c r="K30" s="93" t="s">
        <v>89</v>
      </c>
      <c r="L30" s="93">
        <f t="shared" si="0"/>
        <v>235</v>
      </c>
      <c r="M30" s="103" t="s">
        <v>90</v>
      </c>
      <c r="N30" s="93" t="s">
        <v>100</v>
      </c>
      <c r="O30" s="93">
        <f t="shared" si="1"/>
        <v>259</v>
      </c>
      <c r="P30" s="114" t="s">
        <v>100</v>
      </c>
      <c r="Q30" s="114">
        <v>235</v>
      </c>
      <c r="R30" s="96">
        <f>Métricas!D31+Métricas!D32+Métricas!D33-Métricas!D34</f>
        <v>180</v>
      </c>
      <c r="S30" s="96">
        <f>Métricas!E31+Métricas!E32+Métricas!E33-Métricas!E34</f>
        <v>183</v>
      </c>
      <c r="T30" s="96">
        <f>Métricas!F31+Métricas!F32+Métricas!F33-Métricas!F34</f>
        <v>171</v>
      </c>
      <c r="U30" s="96">
        <f>Métricas!G31+Métricas!G32+Métricas!G33-Métricas!G34</f>
        <v>191</v>
      </c>
      <c r="V30" s="96">
        <f>Métricas!H31+Métricas!H32+Métricas!H33-Métricas!H34</f>
        <v>198</v>
      </c>
      <c r="W30" s="96">
        <f>Métricas!I31+Métricas!I32+Métricas!I33-Métricas!I34</f>
        <v>214</v>
      </c>
      <c r="X30" s="96">
        <f>Métricas!J31+Métricas!J32+Métricas!J33-Métricas!J34</f>
        <v>234</v>
      </c>
      <c r="Y30" s="96">
        <f>Métricas!K31+Métricas!K32+Métricas!K33-Métricas!K34</f>
        <v>204</v>
      </c>
      <c r="Z30" s="96">
        <f>Métricas!L31+Métricas!L32+Métricas!L33-Métricas!L34</f>
        <v>192</v>
      </c>
      <c r="AA30" s="96">
        <f>Métricas!M31+Métricas!M32+Métricas!M33-Métricas!M34</f>
        <v>190</v>
      </c>
      <c r="AB30" s="96">
        <f>Métricas!N31+Métricas!N32+Métricas!N33-Métricas!N34</f>
        <v>197</v>
      </c>
      <c r="AC30" s="96">
        <f>Métricas!O31+Métricas!O32+Métricas!O33-Métricas!O34</f>
        <v>195</v>
      </c>
      <c r="AD30" s="96">
        <f>Métricas!P31+Métricas!P32+Métricas!P33-Métricas!P34</f>
        <v>200</v>
      </c>
      <c r="AE30" s="96">
        <f>Métricas!Q31+Métricas!Q32+Métricas!Q33-Métricas!Q34</f>
        <v>202</v>
      </c>
      <c r="AF30" s="96">
        <f>Métricas!R31+Métricas!R32+Métricas!R33-Métricas!R34</f>
        <v>212</v>
      </c>
      <c r="AG30" s="96">
        <f>Métricas!S31+Métricas!S32+Métricas!S33-Métricas!S34</f>
        <v>212</v>
      </c>
      <c r="AH30" s="96">
        <f>Métricas!T31+Métricas!T32+Métricas!T33-Métricas!T34</f>
        <v>214</v>
      </c>
      <c r="AI30" s="96">
        <f>Métricas!U31+Métricas!U32+Métricas!U33-Métricas!U34</f>
        <v>292</v>
      </c>
      <c r="AJ30" s="96">
        <f>Métricas!V31+Métricas!V32+Métricas!V33-Métricas!V34</f>
        <v>299</v>
      </c>
      <c r="AK30" s="96">
        <f>Métricas!W31+Métricas!W32+Métricas!W33-Métricas!W34</f>
        <v>310</v>
      </c>
      <c r="AL30" s="96">
        <f>Métricas!X31+Métricas!X32+Métricas!X33-Métricas!X34</f>
        <v>285</v>
      </c>
      <c r="AM30" s="96">
        <f>Métricas!Y31+Métricas!Y32+Métricas!Y33-Métricas!Y34</f>
        <v>277</v>
      </c>
      <c r="AN30" s="96">
        <f>Métricas!Z31+Métricas!Z32+Métricas!Z33-Métricas!Z34</f>
        <v>260</v>
      </c>
      <c r="AO30" s="96">
        <f>Métricas!AA31+Métricas!AA32+Métricas!AA33-Métricas!AA34</f>
        <v>238</v>
      </c>
      <c r="AP30" s="96">
        <f>Métricas!AB31+Métricas!AB32+Métricas!AB33-Métricas!AB34</f>
        <v>247</v>
      </c>
      <c r="AQ30" s="96">
        <f>Métricas!AC31+Métricas!AC32+Métricas!AC33-Métricas!AC34</f>
        <v>284</v>
      </c>
      <c r="AR30" s="96">
        <f>Métricas!AD31+Métricas!AD32+Métricas!AD33-Métricas!AD34</f>
        <v>288</v>
      </c>
      <c r="AS30" s="96">
        <f>Métricas!AE31+Métricas!AE32+Métricas!AE33-Métricas!AE34</f>
        <v>291</v>
      </c>
      <c r="AT30" s="96">
        <f>Métricas!AF31+Métricas!AF32+Métricas!AF33-Métricas!AF34</f>
        <v>309</v>
      </c>
      <c r="AU30" s="96">
        <f>Métricas!AG31+Métricas!AG32+Métricas!AG33-Métricas!AG34</f>
        <v>306</v>
      </c>
      <c r="AV30" s="96">
        <f>Métricas!AH31+Métricas!AH32+Métricas!AH33-Métricas!AH34</f>
        <v>298</v>
      </c>
      <c r="AW30" s="96">
        <f>Métricas!AI31+Métricas!AI32+Métricas!AI33-Métricas!AI34</f>
        <v>296</v>
      </c>
      <c r="AX30" s="96">
        <f>Métricas!AJ31+Métricas!AJ32+Métricas!AJ33-Métricas!AJ34</f>
        <v>301</v>
      </c>
      <c r="AY30" s="96">
        <f>Métricas!AK31+Métricas!AK32+Métricas!AK33-Métricas!AK34</f>
        <v>288</v>
      </c>
      <c r="AZ30" s="96">
        <f>Métricas!AL31+Métricas!AL32+Métricas!AL33-Métricas!AL34</f>
        <v>298</v>
      </c>
      <c r="BA30" s="96">
        <f>Métricas!AM31+Métricas!AM32+Métricas!AM33-Métricas!AM34</f>
        <v>292</v>
      </c>
      <c r="BB30" s="96">
        <f>Métricas!AN31+Métricas!AN32+Métricas!AN33-Métricas!AN34</f>
        <v>267</v>
      </c>
      <c r="BC30" s="96">
        <f>Métricas!AO31+Métricas!AO32+Métricas!AO33-Métricas!AO34</f>
        <v>256</v>
      </c>
      <c r="BD30" s="96">
        <f>Métricas!AP31+Métricas!AP32+Métricas!AP33-Métricas!AP34</f>
        <v>279</v>
      </c>
      <c r="BE30" s="96">
        <f>Métricas!AQ31+Métricas!AQ32+Métricas!AQ33-Métricas!AQ34</f>
        <v>256</v>
      </c>
      <c r="BF30" s="96">
        <f>Métricas!AR31+Métricas!AR32+Métricas!AR33-Métricas!AR34</f>
        <v>261</v>
      </c>
      <c r="BG30" s="96">
        <f>Métricas!AS31+Métricas!AS32+Métricas!AS33-Métricas!AS34</f>
        <v>261</v>
      </c>
      <c r="BH30" s="96">
        <f>Métricas!AT31+Métricas!AT32+Métricas!AT33-Métricas!AT34</f>
        <v>287</v>
      </c>
      <c r="BI30" s="96">
        <f>Métricas!AU31+Métricas!AU32+Métricas!AU33-Métricas!AU34</f>
        <v>295</v>
      </c>
      <c r="BJ30" s="96">
        <f>Métricas!AV31+Métricas!AV32+Métricas!AV33-Métricas!AV34</f>
        <v>0</v>
      </c>
      <c r="BK30" s="96">
        <f>Métricas!AW31+Métricas!AW32+Métricas!AW33-Métricas!AW34</f>
        <v>0</v>
      </c>
      <c r="BL30" s="96">
        <f>Métricas!AX31+Métricas!AX32+Métricas!AX33-Métricas!AX34</f>
        <v>0</v>
      </c>
      <c r="BM30" s="96">
        <f>Métricas!AY31+Métricas!AY32+Métricas!AY33-Métricas!AY34</f>
        <v>0</v>
      </c>
      <c r="BN30" s="96">
        <f>Métricas!AZ31+Métricas!AZ32+Métricas!AZ33-Métricas!AZ34</f>
        <v>0</v>
      </c>
      <c r="BO30" s="96">
        <f>Métricas!BA31+Métricas!BA32+Métricas!BA33-Métricas!BA34</f>
        <v>0</v>
      </c>
      <c r="BP30" s="96">
        <f>Métricas!BB31+Métricas!BB32+Métricas!BB33-Métricas!BB34</f>
        <v>0</v>
      </c>
      <c r="BQ30" s="96">
        <f>Métricas!BC31+Métricas!BC32+Métricas!BC33-Métricas!BC34</f>
        <v>0</v>
      </c>
      <c r="BR30" s="96">
        <f>Métricas!BD31+Métricas!BD32+Métricas!BD33-Métricas!BD34</f>
        <v>0</v>
      </c>
      <c r="BS30" s="96">
        <f>Métricas!BE31+Métricas!BE32+Métricas!BE33-Métricas!BE34</f>
        <v>0</v>
      </c>
      <c r="BT30" s="96">
        <f>Métricas!BF31+Métricas!BF32+Métricas!BF33-Métricas!BF34</f>
        <v>0</v>
      </c>
      <c r="BU30" s="96">
        <f>Métricas!BG31+Métricas!BG32+Métricas!BG33-Métricas!BG34</f>
        <v>0</v>
      </c>
      <c r="BV30" s="96">
        <f>Métricas!BH31+Métricas!BH32+Métricas!BH33-Métricas!BH34</f>
        <v>0</v>
      </c>
      <c r="BW30" s="96">
        <f>Métricas!BI31+Métricas!BI32+Métricas!BI33-Métricas!BI34</f>
        <v>0</v>
      </c>
      <c r="BX30" s="96">
        <f>Métricas!BJ31+Métricas!BJ32+Métricas!BJ33-Métricas!BJ34</f>
        <v>0</v>
      </c>
      <c r="BY30" s="96">
        <f>Métricas!BK31+Métricas!BK32+Métricas!BK33-Métricas!BK34</f>
        <v>0</v>
      </c>
      <c r="BZ30" s="96">
        <f>Métricas!BL31+Métricas!BL32+Métricas!BL33-Métricas!BL34</f>
        <v>0</v>
      </c>
      <c r="CA30" s="96">
        <f>Métricas!BM31+Métricas!BM32+Métricas!BM33-Métricas!BM34</f>
        <v>0</v>
      </c>
      <c r="CB30" s="96">
        <f>Métricas!BN31+Métricas!BN32+Métricas!BN33-Métricas!BN34</f>
        <v>0</v>
      </c>
    </row>
    <row r="31" spans="2:80" hidden="1" x14ac:dyDescent="0.25">
      <c r="B31" s="219"/>
      <c r="C31" s="219"/>
      <c r="D31" s="115" t="s">
        <v>104</v>
      </c>
      <c r="E31" s="116"/>
      <c r="F31" s="117"/>
      <c r="G31" s="118"/>
      <c r="H31" s="119"/>
      <c r="I31" s="112"/>
      <c r="J31" s="112"/>
      <c r="K31" s="93"/>
      <c r="L31" s="93">
        <f t="shared" si="0"/>
        <v>0</v>
      </c>
      <c r="M31" s="103"/>
      <c r="N31" s="93"/>
      <c r="O31" s="93">
        <f t="shared" si="1"/>
        <v>0</v>
      </c>
      <c r="P31" s="114"/>
      <c r="Q31" s="114"/>
      <c r="R31" s="96">
        <f>Métricas!D35</f>
        <v>179</v>
      </c>
      <c r="S31" s="96">
        <f>Métricas!E35</f>
        <v>171</v>
      </c>
      <c r="T31" s="96">
        <f>Métricas!F35</f>
        <v>167</v>
      </c>
      <c r="U31" s="96">
        <f>Métricas!G35</f>
        <v>191</v>
      </c>
      <c r="V31" s="96">
        <f>Métricas!H35</f>
        <v>198</v>
      </c>
      <c r="W31" s="96">
        <f>Métricas!I35</f>
        <v>214</v>
      </c>
      <c r="X31" s="96">
        <f>Métricas!J35</f>
        <v>234</v>
      </c>
      <c r="Y31" s="96">
        <f>Métricas!K35</f>
        <v>204</v>
      </c>
      <c r="Z31" s="96">
        <f>Métricas!L35</f>
        <v>192</v>
      </c>
      <c r="AA31" s="96">
        <f>Métricas!M35</f>
        <v>190</v>
      </c>
      <c r="AB31" s="96">
        <f>Métricas!N35</f>
        <v>197</v>
      </c>
      <c r="AC31" s="96">
        <f>Métricas!O35</f>
        <v>195</v>
      </c>
      <c r="AD31" s="96">
        <f>Métricas!P35</f>
        <v>200</v>
      </c>
      <c r="AE31" s="96">
        <f>Métricas!Q35</f>
        <v>202</v>
      </c>
      <c r="AF31" s="96">
        <f>Métricas!R35</f>
        <v>212</v>
      </c>
      <c r="AG31" s="96">
        <f>Métricas!S35</f>
        <v>212</v>
      </c>
      <c r="AH31" s="96">
        <f>Métricas!T35</f>
        <v>214</v>
      </c>
      <c r="AI31" s="96">
        <f>Métricas!U35</f>
        <v>292</v>
      </c>
      <c r="AJ31" s="96">
        <f>Métricas!V35</f>
        <v>299</v>
      </c>
      <c r="AK31" s="96">
        <f>Métricas!W35</f>
        <v>310</v>
      </c>
      <c r="AL31" s="96">
        <f>Métricas!X35</f>
        <v>285</v>
      </c>
      <c r="AM31" s="96">
        <f>Métricas!Y35</f>
        <v>277</v>
      </c>
      <c r="AN31" s="96">
        <f>Métricas!Z35</f>
        <v>260</v>
      </c>
      <c r="AO31" s="96">
        <f>Métricas!AA35</f>
        <v>238</v>
      </c>
      <c r="AP31" s="96">
        <f>Métricas!AB35</f>
        <v>247</v>
      </c>
      <c r="AQ31" s="96">
        <f>Métricas!AC35</f>
        <v>284</v>
      </c>
      <c r="AR31" s="96">
        <f>Métricas!AD35</f>
        <v>288</v>
      </c>
      <c r="AS31" s="96">
        <f>Métricas!AE35</f>
        <v>291</v>
      </c>
      <c r="AT31" s="96">
        <f>Métricas!AF35</f>
        <v>309</v>
      </c>
      <c r="AU31" s="96">
        <f>Métricas!AG35</f>
        <v>306</v>
      </c>
      <c r="AV31" s="96">
        <f>Métricas!AH35</f>
        <v>298</v>
      </c>
      <c r="AW31" s="96">
        <f>Métricas!AI35</f>
        <v>296</v>
      </c>
      <c r="AX31" s="96">
        <f>Métricas!AJ35</f>
        <v>301</v>
      </c>
      <c r="AY31" s="96">
        <f>Métricas!AK35</f>
        <v>288</v>
      </c>
      <c r="AZ31" s="96">
        <f>Métricas!AL35</f>
        <v>298</v>
      </c>
      <c r="BA31" s="96">
        <f>Métricas!AM35</f>
        <v>292</v>
      </c>
      <c r="BB31" s="96">
        <f>Métricas!AN35</f>
        <v>267</v>
      </c>
      <c r="BC31" s="96">
        <f>Métricas!AO35</f>
        <v>256</v>
      </c>
      <c r="BD31" s="96">
        <f>Métricas!AP35</f>
        <v>279</v>
      </c>
      <c r="BE31" s="96">
        <f>Métricas!AQ35</f>
        <v>256</v>
      </c>
      <c r="BF31" s="96">
        <f>Métricas!AR35</f>
        <v>261</v>
      </c>
      <c r="BG31" s="96">
        <f>Métricas!AS35</f>
        <v>261</v>
      </c>
      <c r="BH31" s="96">
        <f>Métricas!AT35</f>
        <v>287</v>
      </c>
      <c r="BI31" s="96">
        <f>Métricas!AU35</f>
        <v>295</v>
      </c>
      <c r="BJ31" s="96">
        <f>Métricas!AV35</f>
        <v>0</v>
      </c>
      <c r="BK31" s="96">
        <f>Métricas!AW35</f>
        <v>0</v>
      </c>
      <c r="BL31" s="96">
        <f>Métricas!AX35</f>
        <v>0</v>
      </c>
      <c r="BM31" s="96">
        <f>Métricas!AY35</f>
        <v>0</v>
      </c>
      <c r="BN31" s="96">
        <f>Métricas!AZ35</f>
        <v>0</v>
      </c>
      <c r="BO31" s="96">
        <f>Métricas!BA35</f>
        <v>0</v>
      </c>
      <c r="BP31" s="96">
        <f>Métricas!BB35</f>
        <v>0</v>
      </c>
      <c r="BQ31" s="96">
        <f>Métricas!BC35</f>
        <v>0</v>
      </c>
      <c r="BR31" s="96">
        <f>Métricas!BD35</f>
        <v>0</v>
      </c>
      <c r="BS31" s="96">
        <f>Métricas!BE35</f>
        <v>0</v>
      </c>
      <c r="BT31" s="96">
        <f>Métricas!BF35</f>
        <v>0</v>
      </c>
      <c r="BU31" s="96">
        <f>Métricas!BG35</f>
        <v>0</v>
      </c>
      <c r="BV31" s="96">
        <f>Métricas!BH35</f>
        <v>0</v>
      </c>
      <c r="BW31" s="96">
        <f>Métricas!BI35</f>
        <v>0</v>
      </c>
      <c r="BX31" s="96">
        <f>Métricas!BJ35</f>
        <v>0</v>
      </c>
      <c r="BY31" s="96">
        <f>Métricas!BK35</f>
        <v>0</v>
      </c>
      <c r="BZ31" s="96">
        <f>Métricas!BL35</f>
        <v>0</v>
      </c>
      <c r="CA31" s="96">
        <f>Métricas!BM35</f>
        <v>0</v>
      </c>
      <c r="CB31" s="96">
        <f>Métricas!BN35</f>
        <v>0</v>
      </c>
    </row>
    <row r="32" spans="2:80" hidden="1" x14ac:dyDescent="0.25">
      <c r="B32" s="219"/>
      <c r="C32" s="219"/>
      <c r="D32" s="115" t="s">
        <v>105</v>
      </c>
      <c r="E32" s="116"/>
      <c r="F32" s="117"/>
      <c r="G32" s="118"/>
      <c r="H32" s="119"/>
      <c r="I32" s="112"/>
      <c r="J32" s="112"/>
      <c r="K32" s="93"/>
      <c r="L32" s="93">
        <f t="shared" si="0"/>
        <v>0</v>
      </c>
      <c r="M32" s="103"/>
      <c r="N32" s="93"/>
      <c r="O32" s="93">
        <f t="shared" si="1"/>
        <v>0</v>
      </c>
      <c r="P32" s="114"/>
      <c r="Q32" s="114"/>
      <c r="R32" s="96">
        <f>Métricas!D36</f>
        <v>22</v>
      </c>
      <c r="S32" s="96">
        <f>Métricas!E36</f>
        <v>12</v>
      </c>
      <c r="T32" s="96">
        <f>Métricas!F36</f>
        <v>7</v>
      </c>
      <c r="U32" s="96">
        <f>Métricas!G36</f>
        <v>7</v>
      </c>
      <c r="V32" s="96">
        <f>Métricas!H36</f>
        <v>0</v>
      </c>
      <c r="W32" s="96">
        <f>Métricas!I36</f>
        <v>0</v>
      </c>
      <c r="X32" s="96">
        <f>Métricas!J36</f>
        <v>0</v>
      </c>
      <c r="Y32" s="96">
        <f>Métricas!K36</f>
        <v>0</v>
      </c>
      <c r="Z32" s="96">
        <f>Métricas!L36</f>
        <v>0</v>
      </c>
      <c r="AA32" s="96">
        <f>Métricas!M36</f>
        <v>1</v>
      </c>
      <c r="AB32" s="96">
        <f>Métricas!N36</f>
        <v>0</v>
      </c>
      <c r="AC32" s="96">
        <f>Métricas!O36</f>
        <v>2</v>
      </c>
      <c r="AD32" s="96">
        <f>Métricas!P36</f>
        <v>2</v>
      </c>
      <c r="AE32" s="96">
        <f>Métricas!Q36</f>
        <v>2</v>
      </c>
      <c r="AF32" s="96">
        <f>Métricas!R36</f>
        <v>1</v>
      </c>
      <c r="AG32" s="96">
        <f>Métricas!S36</f>
        <v>1</v>
      </c>
      <c r="AH32" s="96">
        <f>Métricas!T36</f>
        <v>0</v>
      </c>
      <c r="AI32" s="96">
        <f>Métricas!U36</f>
        <v>0</v>
      </c>
      <c r="AJ32" s="96">
        <f>Métricas!V36</f>
        <v>0</v>
      </c>
      <c r="AK32" s="96">
        <f>Métricas!W36</f>
        <v>0</v>
      </c>
      <c r="AL32" s="96">
        <f>Métricas!X36</f>
        <v>1</v>
      </c>
      <c r="AM32" s="96">
        <f>Métricas!Y36</f>
        <v>1</v>
      </c>
      <c r="AN32" s="96">
        <f>Métricas!Z36</f>
        <v>1</v>
      </c>
      <c r="AO32" s="96">
        <f>Métricas!AA36</f>
        <v>2</v>
      </c>
      <c r="AP32" s="96">
        <f>Métricas!AB36</f>
        <v>2</v>
      </c>
      <c r="AQ32" s="96">
        <f>Métricas!AC36</f>
        <v>2</v>
      </c>
      <c r="AR32" s="96">
        <f>Métricas!AD36</f>
        <v>8</v>
      </c>
      <c r="AS32" s="96">
        <f>Métricas!AE36</f>
        <v>6</v>
      </c>
      <c r="AT32" s="96">
        <f>Métricas!AF36</f>
        <v>6</v>
      </c>
      <c r="AU32" s="96">
        <f>Métricas!AG36</f>
        <v>16</v>
      </c>
      <c r="AV32" s="96">
        <f>Métricas!AH36</f>
        <v>17</v>
      </c>
      <c r="AW32" s="96">
        <f>Métricas!AI36</f>
        <v>16</v>
      </c>
      <c r="AX32" s="96">
        <f>Métricas!AJ36</f>
        <v>17</v>
      </c>
      <c r="AY32" s="96">
        <f>Métricas!AK36</f>
        <v>16</v>
      </c>
      <c r="AZ32" s="96">
        <f>Métricas!AL36</f>
        <v>16</v>
      </c>
      <c r="BA32" s="96">
        <f>Métricas!AM36</f>
        <v>10</v>
      </c>
      <c r="BB32" s="96">
        <f>Métricas!AN36</f>
        <v>2</v>
      </c>
      <c r="BC32" s="96">
        <f>Métricas!AO36</f>
        <v>3</v>
      </c>
      <c r="BD32" s="96">
        <f>Métricas!AP36</f>
        <v>3</v>
      </c>
      <c r="BE32" s="96">
        <f>Métricas!AQ36</f>
        <v>3</v>
      </c>
      <c r="BF32" s="96">
        <f>Métricas!AR36</f>
        <v>4</v>
      </c>
      <c r="BG32" s="96">
        <f>Métricas!AS36</f>
        <v>4</v>
      </c>
      <c r="BH32" s="96">
        <f>Métricas!AT36</f>
        <v>6</v>
      </c>
      <c r="BI32" s="96">
        <f>Métricas!AU36</f>
        <v>5</v>
      </c>
      <c r="BJ32" s="96">
        <f>Métricas!AV36</f>
        <v>0</v>
      </c>
      <c r="BK32" s="96">
        <f>Métricas!AW36</f>
        <v>0</v>
      </c>
      <c r="BL32" s="96">
        <f>Métricas!AX36</f>
        <v>0</v>
      </c>
      <c r="BM32" s="96">
        <f>Métricas!AY36</f>
        <v>0</v>
      </c>
      <c r="BN32" s="96">
        <f>Métricas!AZ36</f>
        <v>0</v>
      </c>
      <c r="BO32" s="96">
        <f>Métricas!BA36</f>
        <v>0</v>
      </c>
      <c r="BP32" s="96">
        <f>Métricas!BB36</f>
        <v>0</v>
      </c>
      <c r="BQ32" s="96">
        <f>Métricas!BC36</f>
        <v>0</v>
      </c>
      <c r="BR32" s="96">
        <f>Métricas!BD36</f>
        <v>0</v>
      </c>
      <c r="BS32" s="96">
        <f>Métricas!BE36</f>
        <v>0</v>
      </c>
      <c r="BT32" s="96">
        <f>Métricas!BF36</f>
        <v>0</v>
      </c>
      <c r="BU32" s="96">
        <f>Métricas!BG36</f>
        <v>0</v>
      </c>
      <c r="BV32" s="96">
        <f>Métricas!BH36</f>
        <v>0</v>
      </c>
      <c r="BW32" s="96">
        <f>Métricas!BI36</f>
        <v>0</v>
      </c>
      <c r="BX32" s="96">
        <f>Métricas!BJ36</f>
        <v>0</v>
      </c>
      <c r="BY32" s="96">
        <f>Métricas!BK36</f>
        <v>0</v>
      </c>
      <c r="BZ32" s="96">
        <f>Métricas!BL36</f>
        <v>0</v>
      </c>
      <c r="CA32" s="96">
        <f>Métricas!BM36</f>
        <v>0</v>
      </c>
      <c r="CB32" s="96">
        <f>Métricas!BN36</f>
        <v>0</v>
      </c>
    </row>
    <row r="33" spans="2:80" hidden="1" x14ac:dyDescent="0.25">
      <c r="B33" s="219"/>
      <c r="C33" s="219"/>
      <c r="D33" s="97" t="s">
        <v>96</v>
      </c>
      <c r="E33" s="98"/>
      <c r="F33" s="99"/>
      <c r="G33" s="100"/>
      <c r="H33" s="101"/>
      <c r="I33" s="112" t="s">
        <v>101</v>
      </c>
      <c r="J33" s="112">
        <v>32</v>
      </c>
      <c r="K33" s="93" t="s">
        <v>89</v>
      </c>
      <c r="L33" s="93">
        <f t="shared" si="0"/>
        <v>22</v>
      </c>
      <c r="M33" s="103" t="s">
        <v>90</v>
      </c>
      <c r="N33" s="93" t="s">
        <v>100</v>
      </c>
      <c r="O33" s="93">
        <f t="shared" si="1"/>
        <v>32</v>
      </c>
      <c r="P33" s="114" t="s">
        <v>100</v>
      </c>
      <c r="Q33" s="114">
        <v>22</v>
      </c>
      <c r="R33" s="96">
        <f>Métricas!D72+Métricas!D73+Métricas!D74-Métricas!D75</f>
        <v>37</v>
      </c>
      <c r="S33" s="96">
        <f>Métricas!E72+Métricas!E73+Métricas!E74-Métricas!E75</f>
        <v>39</v>
      </c>
      <c r="T33" s="96">
        <f>Métricas!F72+Métricas!F73+Métricas!F74-Métricas!F75</f>
        <v>30</v>
      </c>
      <c r="U33" s="96">
        <f>Métricas!G72+Métricas!G73+Métricas!G74-Métricas!G75</f>
        <v>32</v>
      </c>
      <c r="V33" s="96">
        <f>Métricas!H72+Métricas!H73+Métricas!H74-Métricas!H75</f>
        <v>36</v>
      </c>
      <c r="W33" s="96">
        <f>Métricas!I72+Métricas!I73+Métricas!I74-Métricas!I75</f>
        <v>38</v>
      </c>
      <c r="X33" s="96">
        <f>Métricas!J72+Métricas!J73+Métricas!J74-Métricas!J75</f>
        <v>37</v>
      </c>
      <c r="Y33" s="96">
        <f>Métricas!K72+Métricas!K73+Métricas!K74-Métricas!K75</f>
        <v>37</v>
      </c>
      <c r="Z33" s="96">
        <f>Métricas!L72+Métricas!L73+Métricas!L74-Métricas!L75</f>
        <v>38</v>
      </c>
      <c r="AA33" s="96">
        <f>Métricas!M72+Métricas!M73+Métricas!M74-Métricas!M75</f>
        <v>36</v>
      </c>
      <c r="AB33" s="96">
        <f>Métricas!N72+Métricas!N73+Métricas!N74-Métricas!N75</f>
        <v>39</v>
      </c>
      <c r="AC33" s="96">
        <f>Métricas!O72+Métricas!O73+Métricas!O74-Métricas!O75</f>
        <v>40</v>
      </c>
      <c r="AD33" s="96">
        <f>Métricas!P72+Métricas!P73+Métricas!P74-Métricas!P75</f>
        <v>41</v>
      </c>
      <c r="AE33" s="96">
        <f>Métricas!Q72+Métricas!Q73+Métricas!Q74-Métricas!Q75</f>
        <v>47</v>
      </c>
      <c r="AF33" s="96">
        <f>Métricas!R72+Métricas!R73+Métricas!R74-Métricas!R75</f>
        <v>47</v>
      </c>
      <c r="AG33" s="96">
        <f>Métricas!S72+Métricas!S73+Métricas!S74-Métricas!S75</f>
        <v>47</v>
      </c>
      <c r="AH33" s="96">
        <f>Métricas!T72+Métricas!T73+Métricas!T74-Métricas!T75</f>
        <v>45</v>
      </c>
      <c r="AI33" s="96">
        <f>Métricas!U72+Métricas!U73+Métricas!U74-Métricas!U75</f>
        <v>46</v>
      </c>
      <c r="AJ33" s="96">
        <f>Métricas!V72+Métricas!V73+Métricas!V74-Métricas!V75</f>
        <v>49</v>
      </c>
      <c r="AK33" s="96">
        <f>Métricas!W72+Métricas!W73+Métricas!W74-Métricas!W75</f>
        <v>50</v>
      </c>
      <c r="AL33" s="96">
        <f>Métricas!X72+Métricas!X73+Métricas!X74-Métricas!X75</f>
        <v>51</v>
      </c>
      <c r="AM33" s="96">
        <f>Métricas!Y72+Métricas!Y73+Métricas!Y74-Métricas!Y75</f>
        <v>0</v>
      </c>
      <c r="AN33" s="96">
        <f>Métricas!Z72+Métricas!Z73+Métricas!Z74-Métricas!Z75</f>
        <v>0</v>
      </c>
      <c r="AO33" s="96">
        <f>Métricas!AA72+Métricas!AA73+Métricas!AA74-Métricas!AA75</f>
        <v>0</v>
      </c>
      <c r="AP33" s="96">
        <f>Métricas!AB72+Métricas!AB73+Métricas!AB74-Métricas!AB75</f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  <c r="AW33" s="96">
        <v>0</v>
      </c>
      <c r="AX33" s="96">
        <v>0</v>
      </c>
      <c r="AY33" s="96">
        <v>0</v>
      </c>
      <c r="AZ33" s="96">
        <v>0</v>
      </c>
      <c r="BA33" s="96">
        <v>0</v>
      </c>
      <c r="BB33" s="96">
        <v>0</v>
      </c>
      <c r="BC33" s="96">
        <v>0</v>
      </c>
      <c r="BD33" s="96">
        <v>0</v>
      </c>
      <c r="BE33" s="96">
        <v>0</v>
      </c>
      <c r="BF33" s="96">
        <v>0</v>
      </c>
      <c r="BG33" s="96">
        <v>0</v>
      </c>
      <c r="BH33" s="96">
        <v>0</v>
      </c>
      <c r="BI33" s="96">
        <v>0</v>
      </c>
      <c r="BJ33" s="96">
        <v>0</v>
      </c>
      <c r="BK33" s="96">
        <v>0</v>
      </c>
      <c r="BL33" s="96">
        <v>0</v>
      </c>
      <c r="BM33" s="96">
        <v>0</v>
      </c>
      <c r="BN33" s="96">
        <v>0</v>
      </c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</row>
    <row r="34" spans="2:80" hidden="1" x14ac:dyDescent="0.25">
      <c r="B34" s="219"/>
      <c r="C34" s="219"/>
      <c r="D34" s="115" t="s">
        <v>104</v>
      </c>
      <c r="E34" s="116"/>
      <c r="F34" s="117"/>
      <c r="G34" s="118"/>
      <c r="H34" s="119"/>
      <c r="I34" s="112" t="s">
        <v>101</v>
      </c>
      <c r="J34" s="112">
        <v>13</v>
      </c>
      <c r="K34" s="93" t="s">
        <v>89</v>
      </c>
      <c r="L34" s="93">
        <f t="shared" si="0"/>
        <v>9</v>
      </c>
      <c r="M34" s="103" t="s">
        <v>90</v>
      </c>
      <c r="N34" s="93" t="s">
        <v>100</v>
      </c>
      <c r="O34" s="93">
        <f t="shared" si="1"/>
        <v>13</v>
      </c>
      <c r="P34" s="114" t="s">
        <v>100</v>
      </c>
      <c r="Q34" s="114">
        <v>9</v>
      </c>
      <c r="R34" s="96">
        <f>Métricas!D76</f>
        <v>36</v>
      </c>
      <c r="S34" s="96">
        <f>Métricas!E76</f>
        <v>20</v>
      </c>
      <c r="T34" s="96">
        <f>Métricas!F76</f>
        <v>11</v>
      </c>
      <c r="U34" s="96">
        <f>Métricas!G76</f>
        <v>32</v>
      </c>
      <c r="V34" s="96">
        <f>Métricas!H76</f>
        <v>36</v>
      </c>
      <c r="W34" s="96">
        <f>Métricas!I76</f>
        <v>38</v>
      </c>
      <c r="X34" s="96">
        <f>Métricas!J76</f>
        <v>37</v>
      </c>
      <c r="Y34" s="96">
        <f>Métricas!K76</f>
        <v>37</v>
      </c>
      <c r="Z34" s="96">
        <f>Métricas!L76</f>
        <v>38</v>
      </c>
      <c r="AA34" s="96">
        <f>Métricas!M76</f>
        <v>36</v>
      </c>
      <c r="AB34" s="96">
        <f>Métricas!N76</f>
        <v>39</v>
      </c>
      <c r="AC34" s="96">
        <f>Métricas!O76</f>
        <v>40</v>
      </c>
      <c r="AD34" s="96">
        <f>Métricas!P76</f>
        <v>41</v>
      </c>
      <c r="AE34" s="96">
        <f>Métricas!Q76</f>
        <v>47</v>
      </c>
      <c r="AF34" s="96">
        <f>Métricas!R76</f>
        <v>47</v>
      </c>
      <c r="AG34" s="96">
        <f>Métricas!S76</f>
        <v>47</v>
      </c>
      <c r="AH34" s="96">
        <f>Métricas!T76</f>
        <v>45</v>
      </c>
      <c r="AI34" s="96">
        <f>Métricas!U76</f>
        <v>46</v>
      </c>
      <c r="AJ34" s="96">
        <f>Métricas!V76</f>
        <v>49</v>
      </c>
      <c r="AK34" s="96">
        <f>Métricas!W76</f>
        <v>32</v>
      </c>
      <c r="AL34" s="96">
        <f>Métricas!X76</f>
        <v>51</v>
      </c>
      <c r="AM34" s="96">
        <f>Métricas!Y76</f>
        <v>0</v>
      </c>
      <c r="AN34" s="96">
        <f>Métricas!Z76</f>
        <v>0</v>
      </c>
      <c r="AO34" s="96">
        <f>Métricas!AA76</f>
        <v>0</v>
      </c>
      <c r="AP34" s="96">
        <f>Métricas!AB76</f>
        <v>0</v>
      </c>
      <c r="AQ34" s="96">
        <f>Métricas!AC76</f>
        <v>0</v>
      </c>
      <c r="AR34" s="96">
        <f>Métricas!AD76</f>
        <v>0</v>
      </c>
      <c r="AS34" s="96">
        <f>Métricas!AE76</f>
        <v>0</v>
      </c>
      <c r="AT34" s="96">
        <f>Métricas!AF76</f>
        <v>0</v>
      </c>
      <c r="AU34" s="96">
        <f>Métricas!AG76</f>
        <v>0</v>
      </c>
      <c r="AV34" s="96">
        <f>Métricas!AH76</f>
        <v>0</v>
      </c>
      <c r="AW34" s="96">
        <f>Métricas!AI76</f>
        <v>0</v>
      </c>
      <c r="AX34" s="96">
        <f>Métricas!AJ76</f>
        <v>0</v>
      </c>
      <c r="AY34" s="96">
        <f>Métricas!AK76</f>
        <v>0</v>
      </c>
      <c r="AZ34" s="96">
        <f>Métricas!AL76</f>
        <v>0</v>
      </c>
      <c r="BA34" s="96">
        <f>Métricas!AM76</f>
        <v>0</v>
      </c>
      <c r="BB34" s="96">
        <f>Métricas!AN76</f>
        <v>0</v>
      </c>
      <c r="BC34" s="96">
        <f>Métricas!AO76</f>
        <v>0</v>
      </c>
      <c r="BD34" s="96">
        <f>Métricas!AP76</f>
        <v>0</v>
      </c>
      <c r="BE34" s="96">
        <f>Métricas!AQ76</f>
        <v>0</v>
      </c>
      <c r="BF34" s="96">
        <f>Métricas!AR76</f>
        <v>0</v>
      </c>
      <c r="BG34" s="96">
        <f>Métricas!AS76</f>
        <v>0</v>
      </c>
      <c r="BH34" s="96">
        <f>Métricas!AT76</f>
        <v>0</v>
      </c>
      <c r="BI34" s="96">
        <f>Métricas!AU76</f>
        <v>0</v>
      </c>
      <c r="BJ34" s="96">
        <f>Métricas!AV76</f>
        <v>0</v>
      </c>
      <c r="BK34" s="96">
        <f>Métricas!AW76</f>
        <v>0</v>
      </c>
      <c r="BL34" s="96">
        <f>Métricas!AX76</f>
        <v>0</v>
      </c>
      <c r="BM34" s="96">
        <f>Métricas!AY76</f>
        <v>0</v>
      </c>
      <c r="BN34" s="96">
        <f>Métricas!AZ76</f>
        <v>0</v>
      </c>
      <c r="BO34" s="96">
        <f>Métricas!BA76</f>
        <v>0</v>
      </c>
      <c r="BP34" s="96">
        <f>Métricas!BB76</f>
        <v>0</v>
      </c>
      <c r="BQ34" s="96">
        <f>Métricas!BC76</f>
        <v>0</v>
      </c>
      <c r="BR34" s="96">
        <f>Métricas!BD76</f>
        <v>0</v>
      </c>
      <c r="BS34" s="96">
        <f>Métricas!BE76</f>
        <v>0</v>
      </c>
      <c r="BT34" s="96">
        <f>Métricas!BF76</f>
        <v>0</v>
      </c>
      <c r="BU34" s="96">
        <f>Métricas!BG76</f>
        <v>0</v>
      </c>
      <c r="BV34" s="96">
        <f>Métricas!BH76</f>
        <v>0</v>
      </c>
      <c r="BW34" s="96">
        <f>Métricas!BI76</f>
        <v>0</v>
      </c>
      <c r="BX34" s="96">
        <f>Métricas!BJ76</f>
        <v>0</v>
      </c>
      <c r="BY34" s="96">
        <f>Métricas!BK76</f>
        <v>0</v>
      </c>
      <c r="BZ34" s="96">
        <f>Métricas!BL76</f>
        <v>0</v>
      </c>
      <c r="CA34" s="96">
        <f>Métricas!BM76</f>
        <v>0</v>
      </c>
      <c r="CB34" s="96">
        <f>Métricas!BN76</f>
        <v>0</v>
      </c>
    </row>
    <row r="35" spans="2:80" hidden="1" x14ac:dyDescent="0.25">
      <c r="B35" s="219"/>
      <c r="C35" s="219"/>
      <c r="D35" s="115" t="s">
        <v>105</v>
      </c>
      <c r="E35" s="116"/>
      <c r="F35" s="117"/>
      <c r="G35" s="118"/>
      <c r="H35" s="119"/>
      <c r="I35" s="112" t="s">
        <v>101</v>
      </c>
      <c r="J35" s="112">
        <v>19</v>
      </c>
      <c r="K35" s="93" t="s">
        <v>89</v>
      </c>
      <c r="L35" s="93">
        <f t="shared" si="0"/>
        <v>13</v>
      </c>
      <c r="M35" s="103" t="s">
        <v>90</v>
      </c>
      <c r="N35" s="93" t="s">
        <v>100</v>
      </c>
      <c r="O35" s="93">
        <f t="shared" si="1"/>
        <v>19</v>
      </c>
      <c r="P35" s="114" t="s">
        <v>100</v>
      </c>
      <c r="Q35" s="114">
        <v>13</v>
      </c>
      <c r="R35" s="96">
        <f>Métricas!D77</f>
        <v>19</v>
      </c>
      <c r="S35" s="96">
        <f>Métricas!E77</f>
        <v>19</v>
      </c>
      <c r="T35" s="96">
        <f>Métricas!F77</f>
        <v>0</v>
      </c>
      <c r="U35" s="96">
        <f>Métricas!G77</f>
        <v>19</v>
      </c>
      <c r="V35" s="96">
        <f>Métricas!H77</f>
        <v>19</v>
      </c>
      <c r="W35" s="96">
        <f>Métricas!I77</f>
        <v>19</v>
      </c>
      <c r="X35" s="96">
        <f>Métricas!J77</f>
        <v>19</v>
      </c>
      <c r="Y35" s="96">
        <f>Métricas!K77</f>
        <v>19</v>
      </c>
      <c r="Z35" s="96">
        <f>Métricas!L77</f>
        <v>20</v>
      </c>
      <c r="AA35" s="96">
        <f>Métricas!M77</f>
        <v>20</v>
      </c>
      <c r="AB35" s="96">
        <f>Métricas!N77</f>
        <v>20</v>
      </c>
      <c r="AC35" s="96">
        <f>Métricas!O77</f>
        <v>20</v>
      </c>
      <c r="AD35" s="96">
        <f>Métricas!P77</f>
        <v>20</v>
      </c>
      <c r="AE35" s="96">
        <f>Métricas!Q77</f>
        <v>20</v>
      </c>
      <c r="AF35" s="96">
        <f>Métricas!R77</f>
        <v>18</v>
      </c>
      <c r="AG35" s="96">
        <f>Métricas!S77</f>
        <v>18</v>
      </c>
      <c r="AH35" s="96">
        <f>Métricas!T77</f>
        <v>18</v>
      </c>
      <c r="AI35" s="96">
        <f>Métricas!U77</f>
        <v>18</v>
      </c>
      <c r="AJ35" s="96">
        <f>Métricas!V77</f>
        <v>18</v>
      </c>
      <c r="AK35" s="96">
        <f>Métricas!W77</f>
        <v>18</v>
      </c>
      <c r="AL35" s="96">
        <f>Métricas!X77</f>
        <v>19</v>
      </c>
      <c r="AM35" s="96">
        <f>Métricas!Y77</f>
        <v>0</v>
      </c>
      <c r="AN35" s="96">
        <f>Métricas!Z77</f>
        <v>0</v>
      </c>
      <c r="AO35" s="96">
        <f>Métricas!AA77</f>
        <v>0</v>
      </c>
      <c r="AP35" s="96">
        <f>Métricas!AB77</f>
        <v>0</v>
      </c>
      <c r="AQ35" s="96">
        <f>Métricas!AC77</f>
        <v>0</v>
      </c>
      <c r="AR35" s="96">
        <f>Métricas!AD77</f>
        <v>0</v>
      </c>
      <c r="AS35" s="96">
        <f>Métricas!AE77</f>
        <v>0</v>
      </c>
      <c r="AT35" s="96">
        <f>Métricas!AF77</f>
        <v>0</v>
      </c>
      <c r="AU35" s="96">
        <f>Métricas!AG77</f>
        <v>0</v>
      </c>
      <c r="AV35" s="96">
        <f>Métricas!AH77</f>
        <v>0</v>
      </c>
      <c r="AW35" s="96">
        <f>Métricas!AI77</f>
        <v>0</v>
      </c>
      <c r="AX35" s="96">
        <f>Métricas!AJ77</f>
        <v>0</v>
      </c>
      <c r="AY35" s="96">
        <f>Métricas!AK77</f>
        <v>0</v>
      </c>
      <c r="AZ35" s="96">
        <f>Métricas!AL77</f>
        <v>0</v>
      </c>
      <c r="BA35" s="96">
        <f>Métricas!AM77</f>
        <v>0</v>
      </c>
      <c r="BB35" s="96">
        <f>Métricas!AN77</f>
        <v>0</v>
      </c>
      <c r="BC35" s="96">
        <f>Métricas!AO77</f>
        <v>0</v>
      </c>
      <c r="BD35" s="96">
        <f>Métricas!AP77</f>
        <v>0</v>
      </c>
      <c r="BE35" s="96">
        <f>Métricas!AQ77</f>
        <v>0</v>
      </c>
      <c r="BF35" s="96">
        <f>Métricas!AR77</f>
        <v>0</v>
      </c>
      <c r="BG35" s="96">
        <f>Métricas!AS77</f>
        <v>0</v>
      </c>
      <c r="BH35" s="96">
        <f>Métricas!AT77</f>
        <v>0</v>
      </c>
      <c r="BI35" s="96">
        <f>Métricas!AU77</f>
        <v>0</v>
      </c>
      <c r="BJ35" s="96">
        <f>Métricas!AV77</f>
        <v>0</v>
      </c>
      <c r="BK35" s="96">
        <f>Métricas!AW77</f>
        <v>0</v>
      </c>
      <c r="BL35" s="96">
        <f>Métricas!AX77</f>
        <v>0</v>
      </c>
      <c r="BM35" s="96">
        <f>Métricas!AY77</f>
        <v>0</v>
      </c>
      <c r="BN35" s="96">
        <f>Métricas!AZ77</f>
        <v>0</v>
      </c>
      <c r="BO35" s="96">
        <f>Métricas!BA77</f>
        <v>0</v>
      </c>
      <c r="BP35" s="96">
        <f>Métricas!BB77</f>
        <v>0</v>
      </c>
      <c r="BQ35" s="96">
        <f>Métricas!BC77</f>
        <v>0</v>
      </c>
      <c r="BR35" s="96">
        <f>Métricas!BD77</f>
        <v>0</v>
      </c>
      <c r="BS35" s="96">
        <f>Métricas!BE77</f>
        <v>0</v>
      </c>
      <c r="BT35" s="96">
        <f>Métricas!BF77</f>
        <v>0</v>
      </c>
      <c r="BU35" s="96">
        <f>Métricas!BG77</f>
        <v>0</v>
      </c>
      <c r="BV35" s="96">
        <f>Métricas!BH77</f>
        <v>0</v>
      </c>
      <c r="BW35" s="96">
        <f>Métricas!BI77</f>
        <v>0</v>
      </c>
      <c r="BX35" s="96">
        <f>Métricas!BJ77</f>
        <v>0</v>
      </c>
      <c r="BY35" s="96">
        <f>Métricas!BK77</f>
        <v>0</v>
      </c>
      <c r="BZ35" s="96">
        <f>Métricas!BL77</f>
        <v>0</v>
      </c>
      <c r="CA35" s="96">
        <f>Métricas!BM77</f>
        <v>0</v>
      </c>
      <c r="CB35" s="96">
        <f>Métricas!BN77</f>
        <v>0</v>
      </c>
    </row>
    <row r="36" spans="2:80" x14ac:dyDescent="0.25">
      <c r="B36" s="219"/>
      <c r="C36" s="219"/>
      <c r="D36" s="97" t="s">
        <v>97</v>
      </c>
      <c r="E36" s="98"/>
      <c r="F36" s="99"/>
      <c r="G36" s="100"/>
      <c r="H36" s="101"/>
      <c r="I36" s="112" t="s">
        <v>101</v>
      </c>
      <c r="J36" s="112">
        <v>88</v>
      </c>
      <c r="K36" s="93" t="s">
        <v>89</v>
      </c>
      <c r="L36" s="93">
        <f t="shared" si="0"/>
        <v>80</v>
      </c>
      <c r="M36" s="103" t="s">
        <v>90</v>
      </c>
      <c r="N36" s="93" t="s">
        <v>100</v>
      </c>
      <c r="O36" s="93">
        <f t="shared" si="1"/>
        <v>88</v>
      </c>
      <c r="P36" s="114" t="s">
        <v>100</v>
      </c>
      <c r="Q36" s="114">
        <v>80</v>
      </c>
      <c r="R36" s="96">
        <f>Métricas!D52+Métricas!D53+Métricas!D54-Métricas!D55</f>
        <v>99</v>
      </c>
      <c r="S36" s="96">
        <f>Métricas!E52+Métricas!E53+Métricas!E54-Métricas!E55</f>
        <v>101</v>
      </c>
      <c r="T36" s="96">
        <f>Métricas!F52+Métricas!F53+Métricas!F54-Métricas!F55</f>
        <v>106</v>
      </c>
      <c r="U36" s="96">
        <f>Métricas!G52+Métricas!G53+Métricas!G54-Métricas!G55</f>
        <v>106</v>
      </c>
      <c r="V36" s="96">
        <f>Métricas!H52+Métricas!H53+Métricas!H54-Métricas!H55</f>
        <v>99</v>
      </c>
      <c r="W36" s="96">
        <f>Métricas!I52+Métricas!I53+Métricas!I54-Métricas!I55</f>
        <v>97</v>
      </c>
      <c r="X36" s="96">
        <f>Métricas!J52+Métricas!J53+Métricas!J54-Métricas!J55</f>
        <v>79</v>
      </c>
      <c r="Y36" s="96">
        <f>Métricas!K52+Métricas!K53+Métricas!K54-Métricas!K55</f>
        <v>79</v>
      </c>
      <c r="Z36" s="96">
        <f>Métricas!L52+Métricas!L53+Métricas!L54-Métricas!L55</f>
        <v>77</v>
      </c>
      <c r="AA36" s="96">
        <f>Métricas!M52+Métricas!M53+Métricas!M54-Métricas!M55</f>
        <v>81</v>
      </c>
      <c r="AB36" s="96">
        <f>Métricas!N52+Métricas!N53+Métricas!N54-Métricas!N55</f>
        <v>81</v>
      </c>
      <c r="AC36" s="96">
        <f>Métricas!O52+Métricas!O53+Métricas!O54-Métricas!O55</f>
        <v>81</v>
      </c>
      <c r="AD36" s="96">
        <f>Métricas!P52+Métricas!P53+Métricas!P54-Métricas!P55</f>
        <v>89</v>
      </c>
      <c r="AE36" s="96">
        <f>Métricas!Q52+Métricas!Q53+Métricas!Q54-Métricas!Q55</f>
        <v>83</v>
      </c>
      <c r="AF36" s="96">
        <f>Métricas!R52+Métricas!R53+Métricas!R54-Métricas!R55</f>
        <v>85</v>
      </c>
      <c r="AG36" s="96">
        <f>Métricas!S52+Métricas!S53+Métricas!S54-Métricas!S55</f>
        <v>85</v>
      </c>
      <c r="AH36" s="96">
        <f>Métricas!T52+Métricas!T53+Métricas!T54-Métricas!T55</f>
        <v>79</v>
      </c>
      <c r="AI36" s="96">
        <f>Métricas!U52+Métricas!U53+Métricas!U54-Métricas!U55</f>
        <v>84</v>
      </c>
      <c r="AJ36" s="96">
        <f>Métricas!V52+Métricas!V53+Métricas!V54-Métricas!V55</f>
        <v>86</v>
      </c>
      <c r="AK36" s="96">
        <f>Métricas!W52+Métricas!W53+Métricas!W54-Métricas!W55</f>
        <v>104</v>
      </c>
      <c r="AL36" s="96">
        <f>Métricas!X52+Métricas!X53+Métricas!X54-Métricas!X55</f>
        <v>90</v>
      </c>
      <c r="AM36" s="96">
        <f>Métricas!Y52+Métricas!Y53+Métricas!Y54-Métricas!Y55</f>
        <v>52</v>
      </c>
      <c r="AN36" s="96">
        <f>Métricas!Z52+Métricas!Z53+Métricas!Z54-Métricas!Z55</f>
        <v>60</v>
      </c>
      <c r="AO36" s="96">
        <f>Métricas!AA52+Métricas!AA53+Métricas!AA54-Métricas!AA55</f>
        <v>62</v>
      </c>
      <c r="AP36" s="96">
        <f>Métricas!AB52+Métricas!AB53+Métricas!AB54-Métricas!AB55</f>
        <v>63</v>
      </c>
      <c r="AQ36" s="96">
        <f>Métricas!AC52+Métricas!AC53+Métricas!AC54-Métricas!AC55</f>
        <v>75</v>
      </c>
      <c r="AR36" s="96">
        <f>Métricas!AD52+Métricas!AD53+Métricas!AD54-Métricas!AD55</f>
        <v>75</v>
      </c>
      <c r="AS36" s="96">
        <f>Métricas!AE52+Métricas!AE53+Métricas!AE54-Métricas!AE55</f>
        <v>67</v>
      </c>
      <c r="AT36" s="96">
        <f>Métricas!AF52+Métricas!AF53+Métricas!AF54-Métricas!AF55</f>
        <v>66</v>
      </c>
      <c r="AU36" s="96">
        <f>Métricas!AG52+Métricas!AG53+Métricas!AG54-Métricas!AG55</f>
        <v>64</v>
      </c>
      <c r="AV36" s="96">
        <f>Métricas!AH52+Métricas!AH53+Métricas!AH54-Métricas!AH55</f>
        <v>66</v>
      </c>
      <c r="AW36" s="96">
        <f>Métricas!AI52+Métricas!AI53+Métricas!AI54-Métricas!AI55</f>
        <v>66</v>
      </c>
      <c r="AX36" s="96">
        <f>Métricas!AJ52+Métricas!AJ53+Métricas!AJ54-Métricas!AJ55</f>
        <v>69</v>
      </c>
      <c r="AY36" s="96">
        <f>Métricas!AK52+Métricas!AK53+Métricas!AK54-Métricas!AK55</f>
        <v>74</v>
      </c>
      <c r="AZ36" s="96">
        <f>Métricas!AL52+Métricas!AL53+Métricas!AL54-Métricas!AL55</f>
        <v>78</v>
      </c>
      <c r="BA36" s="96">
        <f>Métricas!AM52+Métricas!AM53+Métricas!AM54-Métricas!AM55</f>
        <v>77</v>
      </c>
      <c r="BB36" s="96">
        <f>Métricas!AN52+Métricas!AN53+Métricas!AN54-Métricas!AN55</f>
        <v>79</v>
      </c>
      <c r="BC36" s="96">
        <f>Métricas!AO52+Métricas!AO53+Métricas!AO54-Métricas!AO55</f>
        <v>86</v>
      </c>
      <c r="BD36" s="96">
        <f>Métricas!AP52+Métricas!AP53+Métricas!AP54-Métricas!AP55</f>
        <v>90</v>
      </c>
      <c r="BE36" s="96">
        <f>Métricas!AQ52+Métricas!AQ53+Métricas!AQ54-Métricas!AQ55</f>
        <v>89</v>
      </c>
      <c r="BF36" s="96">
        <f>Métricas!AR52+Métricas!AR53+Métricas!AR54-Métricas!AR55</f>
        <v>89</v>
      </c>
      <c r="BG36" s="96">
        <f>Métricas!AS52+Métricas!AS53+Métricas!AS54-Métricas!AS55</f>
        <v>91</v>
      </c>
      <c r="BH36" s="96">
        <f>Métricas!AT52+Métricas!AT53+Métricas!AT54-Métricas!AT55</f>
        <v>81</v>
      </c>
      <c r="BI36" s="96">
        <f>Métricas!AU52+Métricas!AU53+Métricas!AU54-Métricas!AU55</f>
        <v>75</v>
      </c>
      <c r="BJ36" s="96">
        <f>Métricas!AV52+Métricas!AV53+Métricas!AV54-Métricas!AV55</f>
        <v>0</v>
      </c>
      <c r="BK36" s="96">
        <f>Métricas!AW52+Métricas!AW53+Métricas!AW54-Métricas!AW55</f>
        <v>0</v>
      </c>
      <c r="BL36" s="96">
        <f>Métricas!AX52+Métricas!AX53+Métricas!AX54-Métricas!AX55</f>
        <v>0</v>
      </c>
      <c r="BM36" s="96">
        <f>Métricas!AY52+Métricas!AY53+Métricas!AY54-Métricas!AY55</f>
        <v>0</v>
      </c>
      <c r="BN36" s="96">
        <f>Métricas!AZ52+Métricas!AZ53+Métricas!AZ54-Métricas!AZ55</f>
        <v>0</v>
      </c>
      <c r="BO36" s="96">
        <f>Métricas!BA52+Métricas!BA53+Métricas!BA54-Métricas!BA55</f>
        <v>0</v>
      </c>
      <c r="BP36" s="96">
        <f>Métricas!BB52+Métricas!BB53+Métricas!BB54-Métricas!BB55</f>
        <v>0</v>
      </c>
      <c r="BQ36" s="96">
        <f>Métricas!BC52+Métricas!BC53+Métricas!BC54-Métricas!BC55</f>
        <v>0</v>
      </c>
      <c r="BR36" s="96">
        <f>Métricas!BD52+Métricas!BD53+Métricas!BD54-Métricas!BD55</f>
        <v>0</v>
      </c>
      <c r="BS36" s="96">
        <f>Métricas!BE52+Métricas!BE53+Métricas!BE54-Métricas!BE55</f>
        <v>0</v>
      </c>
      <c r="BT36" s="96">
        <f>Métricas!BF52+Métricas!BF53+Métricas!BF54-Métricas!BF55</f>
        <v>0</v>
      </c>
      <c r="BU36" s="96">
        <f>Métricas!BG52+Métricas!BG53+Métricas!BG54-Métricas!BG55</f>
        <v>0</v>
      </c>
      <c r="BV36" s="96">
        <f>Métricas!BH52+Métricas!BH53+Métricas!BH54-Métricas!BH55</f>
        <v>0</v>
      </c>
      <c r="BW36" s="96">
        <f>Métricas!BI52+Métricas!BI53+Métricas!BI54-Métricas!BI55</f>
        <v>0</v>
      </c>
      <c r="BX36" s="96">
        <f>Métricas!BJ52+Métricas!BJ53+Métricas!BJ54-Métricas!BJ55</f>
        <v>0</v>
      </c>
      <c r="BY36" s="96">
        <f>Métricas!BK52+Métricas!BK53+Métricas!BK54-Métricas!BK55</f>
        <v>0</v>
      </c>
      <c r="BZ36" s="96">
        <f>Métricas!BL52+Métricas!BL53+Métricas!BL54-Métricas!BL55</f>
        <v>0</v>
      </c>
      <c r="CA36" s="96">
        <f>Métricas!BM52+Métricas!BM53+Métricas!BM54-Métricas!BM55</f>
        <v>0</v>
      </c>
      <c r="CB36" s="96">
        <f>Métricas!BN52+Métricas!BN53+Métricas!BN54-Métricas!BN55</f>
        <v>0</v>
      </c>
    </row>
    <row r="37" spans="2:80" hidden="1" x14ac:dyDescent="0.25">
      <c r="B37" s="219"/>
      <c r="C37" s="219"/>
      <c r="D37" s="115" t="s">
        <v>104</v>
      </c>
      <c r="E37" s="116"/>
      <c r="F37" s="117"/>
      <c r="G37" s="118"/>
      <c r="H37" s="119"/>
      <c r="I37" s="112" t="s">
        <v>101</v>
      </c>
      <c r="J37" s="112">
        <v>40</v>
      </c>
      <c r="K37" s="93" t="s">
        <v>89</v>
      </c>
      <c r="L37" s="93">
        <v>30</v>
      </c>
      <c r="M37" s="103" t="s">
        <v>90</v>
      </c>
      <c r="N37" s="93" t="s">
        <v>100</v>
      </c>
      <c r="O37" s="93">
        <v>40</v>
      </c>
      <c r="P37" s="114" t="s">
        <v>100</v>
      </c>
      <c r="Q37" s="114">
        <v>30</v>
      </c>
      <c r="R37" s="96">
        <f>Métricas!D56</f>
        <v>46</v>
      </c>
      <c r="S37" s="96">
        <f>Métricas!E56</f>
        <v>52</v>
      </c>
      <c r="T37" s="96">
        <f>Métricas!F56</f>
        <v>58</v>
      </c>
      <c r="U37" s="96">
        <f>Métricas!G56</f>
        <v>106</v>
      </c>
      <c r="V37" s="96">
        <f>Métricas!H56</f>
        <v>99</v>
      </c>
      <c r="W37" s="96">
        <f>Métricas!I56</f>
        <v>95</v>
      </c>
      <c r="X37" s="96">
        <f>Métricas!J56</f>
        <v>79</v>
      </c>
      <c r="Y37" s="96">
        <f>Métricas!K56</f>
        <v>74</v>
      </c>
      <c r="Z37" s="96">
        <f>Métricas!L56</f>
        <v>77</v>
      </c>
      <c r="AA37" s="96">
        <f>Métricas!M56</f>
        <v>81</v>
      </c>
      <c r="AB37" s="96">
        <f>Métricas!N56</f>
        <v>81</v>
      </c>
      <c r="AC37" s="96">
        <f>Métricas!O56</f>
        <v>81</v>
      </c>
      <c r="AD37" s="96">
        <f>Métricas!P56</f>
        <v>89</v>
      </c>
      <c r="AE37" s="96">
        <f>Métricas!Q56</f>
        <v>83</v>
      </c>
      <c r="AF37" s="96">
        <f>Métricas!R56</f>
        <v>85</v>
      </c>
      <c r="AG37" s="96">
        <f>Métricas!S56</f>
        <v>79</v>
      </c>
      <c r="AH37" s="96">
        <f>Métricas!T56</f>
        <v>71</v>
      </c>
      <c r="AI37" s="96">
        <f>Métricas!U56</f>
        <v>76</v>
      </c>
      <c r="AJ37" s="96">
        <f>Métricas!V56</f>
        <v>76</v>
      </c>
      <c r="AK37" s="96">
        <f>Métricas!W56</f>
        <v>63</v>
      </c>
      <c r="AL37" s="96">
        <f>Métricas!X56</f>
        <v>90</v>
      </c>
      <c r="AM37" s="96">
        <f>Métricas!Y56</f>
        <v>52</v>
      </c>
      <c r="AN37" s="96">
        <f>Métricas!Z56</f>
        <v>60</v>
      </c>
      <c r="AO37" s="96">
        <f>Métricas!AA56</f>
        <v>62</v>
      </c>
      <c r="AP37" s="96">
        <f>Métricas!AB56</f>
        <v>63</v>
      </c>
      <c r="AQ37" s="96">
        <f>Métricas!AC56</f>
        <v>75</v>
      </c>
      <c r="AR37" s="96">
        <f>Métricas!AD56</f>
        <v>75</v>
      </c>
      <c r="AS37" s="96">
        <f>Métricas!AE56</f>
        <v>67</v>
      </c>
      <c r="AT37" s="96">
        <f>Métricas!AF56</f>
        <v>66</v>
      </c>
      <c r="AU37" s="96">
        <f>Métricas!AG56</f>
        <v>64</v>
      </c>
      <c r="AV37" s="96">
        <f>Métricas!AH56</f>
        <v>66</v>
      </c>
      <c r="AW37" s="96">
        <f>Métricas!AI56</f>
        <v>66</v>
      </c>
      <c r="AX37" s="96">
        <f>Métricas!AJ56</f>
        <v>69</v>
      </c>
      <c r="AY37" s="96">
        <f>Métricas!AK56</f>
        <v>74</v>
      </c>
      <c r="AZ37" s="96">
        <f>Métricas!AL56</f>
        <v>78</v>
      </c>
      <c r="BA37" s="96">
        <f>Métricas!AM56</f>
        <v>77</v>
      </c>
      <c r="BB37" s="96">
        <f>Métricas!AN56</f>
        <v>80</v>
      </c>
      <c r="BC37" s="96">
        <f>Métricas!AO56</f>
        <v>86</v>
      </c>
      <c r="BD37" s="96">
        <f>Métricas!AP56</f>
        <v>90</v>
      </c>
      <c r="BE37" s="96">
        <f>Métricas!AQ56</f>
        <v>89</v>
      </c>
      <c r="BF37" s="96">
        <f>Métricas!AR56</f>
        <v>89</v>
      </c>
      <c r="BG37" s="96">
        <f>Métricas!AS56</f>
        <v>91</v>
      </c>
      <c r="BH37" s="96">
        <f>Métricas!AT56</f>
        <v>81</v>
      </c>
      <c r="BI37" s="96">
        <f>Métricas!AU56</f>
        <v>69</v>
      </c>
      <c r="BJ37" s="96">
        <f>Métricas!AV56</f>
        <v>0</v>
      </c>
      <c r="BK37" s="96">
        <f>Métricas!AW56</f>
        <v>0</v>
      </c>
      <c r="BL37" s="96">
        <f>Métricas!AX56</f>
        <v>0</v>
      </c>
      <c r="BM37" s="96">
        <f>Métricas!AY56</f>
        <v>0</v>
      </c>
      <c r="BN37" s="96">
        <f>Métricas!AZ56</f>
        <v>0</v>
      </c>
      <c r="BO37" s="96">
        <f>Métricas!BA56</f>
        <v>0</v>
      </c>
      <c r="BP37" s="96">
        <f>Métricas!BB56</f>
        <v>0</v>
      </c>
      <c r="BQ37" s="96">
        <f>Métricas!BC56</f>
        <v>0</v>
      </c>
      <c r="BR37" s="96">
        <f>Métricas!BD56</f>
        <v>0</v>
      </c>
      <c r="BS37" s="96">
        <f>Métricas!BE56</f>
        <v>0</v>
      </c>
      <c r="BT37" s="96">
        <f>Métricas!BF56</f>
        <v>0</v>
      </c>
      <c r="BU37" s="96">
        <f>Métricas!BG56</f>
        <v>0</v>
      </c>
      <c r="BV37" s="96">
        <f>Métricas!BH56</f>
        <v>0</v>
      </c>
      <c r="BW37" s="96">
        <f>Métricas!BI56</f>
        <v>0</v>
      </c>
      <c r="BX37" s="96">
        <f>Métricas!BJ56</f>
        <v>0</v>
      </c>
      <c r="BY37" s="96">
        <f>Métricas!BK56</f>
        <v>0</v>
      </c>
      <c r="BZ37" s="96">
        <f>Métricas!BL56</f>
        <v>0</v>
      </c>
      <c r="CA37" s="96">
        <f>Métricas!BM56</f>
        <v>0</v>
      </c>
      <c r="CB37" s="96">
        <f>Métricas!BN56</f>
        <v>0</v>
      </c>
    </row>
    <row r="38" spans="2:80" hidden="1" x14ac:dyDescent="0.25">
      <c r="B38" s="219"/>
      <c r="C38" s="219"/>
      <c r="D38" s="115" t="s">
        <v>105</v>
      </c>
      <c r="E38" s="116"/>
      <c r="F38" s="117"/>
      <c r="G38" s="118"/>
      <c r="H38" s="119"/>
      <c r="I38" s="112" t="s">
        <v>101</v>
      </c>
      <c r="J38" s="112">
        <v>59</v>
      </c>
      <c r="K38" s="93" t="s">
        <v>89</v>
      </c>
      <c r="L38" s="93">
        <v>49</v>
      </c>
      <c r="M38" s="103" t="s">
        <v>90</v>
      </c>
      <c r="N38" s="93" t="s">
        <v>100</v>
      </c>
      <c r="O38" s="93">
        <v>59</v>
      </c>
      <c r="P38" s="114" t="s">
        <v>100</v>
      </c>
      <c r="Q38" s="114">
        <v>49</v>
      </c>
      <c r="R38" s="96">
        <f>Métricas!D57</f>
        <v>53</v>
      </c>
      <c r="S38" s="96">
        <f>Métricas!E57</f>
        <v>49</v>
      </c>
      <c r="T38" s="96">
        <f>Métricas!F57</f>
        <v>0</v>
      </c>
      <c r="U38" s="96">
        <f>Métricas!G57</f>
        <v>47</v>
      </c>
      <c r="V38" s="96">
        <f>Métricas!H57</f>
        <v>40</v>
      </c>
      <c r="W38" s="96">
        <f>Métricas!I57</f>
        <v>39</v>
      </c>
      <c r="X38" s="96">
        <f>Métricas!J57</f>
        <v>32</v>
      </c>
      <c r="Y38" s="96">
        <f>Métricas!K57</f>
        <v>31</v>
      </c>
      <c r="Z38" s="96">
        <f>Métricas!L57</f>
        <v>30</v>
      </c>
      <c r="AA38" s="96">
        <f>Métricas!M57</f>
        <v>30</v>
      </c>
      <c r="AB38" s="96">
        <f>Métricas!N57</f>
        <v>30</v>
      </c>
      <c r="AC38" s="96">
        <f>Métricas!O57</f>
        <v>32</v>
      </c>
      <c r="AD38" s="96">
        <f>Métricas!P57</f>
        <v>32</v>
      </c>
      <c r="AE38" s="96">
        <f>Métricas!Q57</f>
        <v>31</v>
      </c>
      <c r="AF38" s="96">
        <f>Métricas!R57</f>
        <v>30</v>
      </c>
      <c r="AG38" s="96">
        <f>Métricas!S57</f>
        <v>30</v>
      </c>
      <c r="AH38" s="96">
        <f>Métricas!T57</f>
        <v>26</v>
      </c>
      <c r="AI38" s="96">
        <f>Métricas!U57</f>
        <v>27</v>
      </c>
      <c r="AJ38" s="96">
        <f>Métricas!V57</f>
        <v>27</v>
      </c>
      <c r="AK38" s="96">
        <f>Métricas!W57</f>
        <v>41</v>
      </c>
      <c r="AL38" s="96">
        <f>Métricas!X57</f>
        <v>27</v>
      </c>
      <c r="AM38" s="96">
        <f>Métricas!Y57</f>
        <v>10</v>
      </c>
      <c r="AN38" s="96">
        <f>Métricas!Z57</f>
        <v>11</v>
      </c>
      <c r="AO38" s="96">
        <f>Métricas!AA57</f>
        <v>9</v>
      </c>
      <c r="AP38" s="96">
        <f>Métricas!AB57</f>
        <v>9</v>
      </c>
      <c r="AQ38" s="96">
        <f>Métricas!AC57</f>
        <v>10</v>
      </c>
      <c r="AR38" s="96">
        <f>Métricas!AD57</f>
        <v>10</v>
      </c>
      <c r="AS38" s="96">
        <f>Métricas!AE57</f>
        <v>10</v>
      </c>
      <c r="AT38" s="96">
        <f>Métricas!AF57</f>
        <v>12</v>
      </c>
      <c r="AU38" s="96">
        <f>Métricas!AG57</f>
        <v>10</v>
      </c>
      <c r="AV38" s="96">
        <f>Métricas!AH57</f>
        <v>9</v>
      </c>
      <c r="AW38" s="96">
        <f>Métricas!AI57</f>
        <v>9</v>
      </c>
      <c r="AX38" s="96">
        <f>Métricas!AJ57</f>
        <v>12</v>
      </c>
      <c r="AY38" s="96">
        <f>Métricas!AK57</f>
        <v>12</v>
      </c>
      <c r="AZ38" s="96">
        <f>Métricas!AL57</f>
        <v>12</v>
      </c>
      <c r="BA38" s="96">
        <f>Métricas!AM57</f>
        <v>11</v>
      </c>
      <c r="BB38" s="96">
        <f>Métricas!AN57</f>
        <v>11</v>
      </c>
      <c r="BC38" s="96">
        <f>Métricas!AO57</f>
        <v>11</v>
      </c>
      <c r="BD38" s="96">
        <f>Métricas!AP57</f>
        <v>12</v>
      </c>
      <c r="BE38" s="96">
        <f>Métricas!AQ57</f>
        <v>10</v>
      </c>
      <c r="BF38" s="96">
        <f>Métricas!AR57</f>
        <v>11</v>
      </c>
      <c r="BG38" s="96">
        <f>Métricas!AS57</f>
        <v>12</v>
      </c>
      <c r="BH38" s="96">
        <f>Métricas!AT57</f>
        <v>6</v>
      </c>
      <c r="BI38" s="96">
        <f>Métricas!AU57</f>
        <v>7</v>
      </c>
      <c r="BJ38" s="96">
        <f>Métricas!AV57</f>
        <v>0</v>
      </c>
      <c r="BK38" s="96">
        <f>Métricas!AW57</f>
        <v>0</v>
      </c>
      <c r="BL38" s="96">
        <f>Métricas!AX57</f>
        <v>0</v>
      </c>
      <c r="BM38" s="96">
        <f>Métricas!AY57</f>
        <v>0</v>
      </c>
      <c r="BN38" s="96">
        <f>Métricas!AZ57</f>
        <v>0</v>
      </c>
      <c r="BO38" s="96">
        <f>Métricas!BA57</f>
        <v>0</v>
      </c>
      <c r="BP38" s="96">
        <f>Métricas!BB57</f>
        <v>0</v>
      </c>
      <c r="BQ38" s="96">
        <f>Métricas!BC57</f>
        <v>0</v>
      </c>
      <c r="BR38" s="96">
        <f>Métricas!BD57</f>
        <v>0</v>
      </c>
      <c r="BS38" s="96">
        <f>Métricas!BE57</f>
        <v>0</v>
      </c>
      <c r="BT38" s="96">
        <f>Métricas!BF57</f>
        <v>0</v>
      </c>
      <c r="BU38" s="96">
        <f>Métricas!BG57</f>
        <v>0</v>
      </c>
      <c r="BV38" s="96">
        <f>Métricas!BH57</f>
        <v>0</v>
      </c>
      <c r="BW38" s="96">
        <f>Métricas!BI57</f>
        <v>0</v>
      </c>
      <c r="BX38" s="96">
        <f>Métricas!BJ57</f>
        <v>0</v>
      </c>
      <c r="BY38" s="96">
        <f>Métricas!BK57</f>
        <v>0</v>
      </c>
      <c r="BZ38" s="96">
        <f>Métricas!BL57</f>
        <v>0</v>
      </c>
      <c r="CA38" s="96">
        <f>Métricas!BM57</f>
        <v>0</v>
      </c>
      <c r="CB38" s="96">
        <f>Métricas!BN57</f>
        <v>0</v>
      </c>
    </row>
    <row r="39" spans="2:80" ht="30.6" x14ac:dyDescent="0.25">
      <c r="B39" s="219"/>
      <c r="C39" s="86">
        <v>4</v>
      </c>
      <c r="D39" s="87" t="s">
        <v>107</v>
      </c>
      <c r="E39" s="88" t="s">
        <v>108</v>
      </c>
      <c r="F39" s="89" t="s">
        <v>85</v>
      </c>
      <c r="G39" s="90" t="s">
        <v>86</v>
      </c>
      <c r="H39" s="111" t="s">
        <v>109</v>
      </c>
      <c r="I39" s="120" t="s">
        <v>100</v>
      </c>
      <c r="J39" s="121">
        <v>0.9</v>
      </c>
      <c r="K39" s="122" t="s">
        <v>89</v>
      </c>
      <c r="L39" s="123">
        <f>J39</f>
        <v>0.9</v>
      </c>
      <c r="M39" s="103" t="s">
        <v>90</v>
      </c>
      <c r="N39" s="122" t="s">
        <v>100</v>
      </c>
      <c r="O39" s="123">
        <f>Q39</f>
        <v>1</v>
      </c>
      <c r="P39" s="124" t="s">
        <v>89</v>
      </c>
      <c r="Q39" s="125">
        <v>1</v>
      </c>
      <c r="R39" s="126">
        <f t="shared" ref="R39:AW39" si="8">IF(R6=0,0,(R13/R6))</f>
        <v>0.91791044776119401</v>
      </c>
      <c r="S39" s="126">
        <f t="shared" si="8"/>
        <v>0.33636363636363636</v>
      </c>
      <c r="T39" s="126">
        <f t="shared" si="8"/>
        <v>0.84848484848484851</v>
      </c>
      <c r="U39" s="126">
        <f t="shared" si="8"/>
        <v>0.83620689655172409</v>
      </c>
      <c r="V39" s="126">
        <f t="shared" si="8"/>
        <v>0.60810810810810811</v>
      </c>
      <c r="W39" s="126">
        <f t="shared" si="8"/>
        <v>0.6785714285714286</v>
      </c>
      <c r="X39" s="126">
        <f t="shared" si="8"/>
        <v>0.45238095238095238</v>
      </c>
      <c r="Y39" s="126">
        <f t="shared" si="8"/>
        <v>1.5164835164835164</v>
      </c>
      <c r="Z39" s="126">
        <f t="shared" si="8"/>
        <v>1.0825688073394495</v>
      </c>
      <c r="AA39" s="126">
        <f t="shared" si="8"/>
        <v>0.64893617021276595</v>
      </c>
      <c r="AB39" s="126">
        <f t="shared" si="8"/>
        <v>0.375</v>
      </c>
      <c r="AC39" s="126">
        <f t="shared" si="8"/>
        <v>1.0120481927710843</v>
      </c>
      <c r="AD39" s="126">
        <f t="shared" si="8"/>
        <v>0.17241379310344829</v>
      </c>
      <c r="AE39" s="126">
        <f t="shared" si="8"/>
        <v>0.36263736263736263</v>
      </c>
      <c r="AF39" s="126">
        <f t="shared" si="8"/>
        <v>0.37349397590361444</v>
      </c>
      <c r="AG39" s="126">
        <f t="shared" si="8"/>
        <v>1.6166666666666667</v>
      </c>
      <c r="AH39" s="126">
        <f t="shared" si="8"/>
        <v>0.55421686746987953</v>
      </c>
      <c r="AI39" s="126">
        <f t="shared" si="8"/>
        <v>0.16243654822335024</v>
      </c>
      <c r="AJ39" s="126">
        <f t="shared" si="8"/>
        <v>0.64383561643835618</v>
      </c>
      <c r="AK39" s="126">
        <f t="shared" si="8"/>
        <v>0.64383561643835618</v>
      </c>
      <c r="AL39" s="126">
        <f t="shared" si="8"/>
        <v>1.9523809523809523</v>
      </c>
      <c r="AM39" s="126">
        <f t="shared" si="8"/>
        <v>2.1052631578947367</v>
      </c>
      <c r="AN39" s="126">
        <f t="shared" si="8"/>
        <v>1.0813953488372092</v>
      </c>
      <c r="AO39" s="126">
        <f t="shared" si="8"/>
        <v>1.2820512820512822</v>
      </c>
      <c r="AP39" s="126">
        <f t="shared" si="8"/>
        <v>0.41176470588235292</v>
      </c>
      <c r="AQ39" s="126">
        <f t="shared" si="8"/>
        <v>0.42201834862385323</v>
      </c>
      <c r="AR39" s="126">
        <f t="shared" si="8"/>
        <v>0.532258064516129</v>
      </c>
      <c r="AS39" s="126">
        <f t="shared" si="8"/>
        <v>0.76422764227642281</v>
      </c>
      <c r="AT39" s="126">
        <f t="shared" si="8"/>
        <v>1.0777777777777777</v>
      </c>
      <c r="AU39" s="126">
        <f t="shared" si="8"/>
        <v>0.85344827586206895</v>
      </c>
      <c r="AV39" s="126">
        <f t="shared" si="8"/>
        <v>0.89010989010989006</v>
      </c>
      <c r="AW39" s="126">
        <f t="shared" si="8"/>
        <v>1.402061855670103</v>
      </c>
      <c r="AX39" s="126">
        <f t="shared" ref="AX39:CB39" si="9">IF(AX6=0,0,(AX13/AX6))</f>
        <v>0.79661016949152541</v>
      </c>
      <c r="AY39" s="126">
        <f t="shared" si="9"/>
        <v>0.823943661971831</v>
      </c>
      <c r="AZ39" s="126">
        <f t="shared" si="9"/>
        <v>0.6633663366336634</v>
      </c>
      <c r="BA39" s="126">
        <f t="shared" si="9"/>
        <v>1.1046511627906976</v>
      </c>
      <c r="BB39" s="126">
        <f t="shared" si="9"/>
        <v>1.7468354430379747</v>
      </c>
      <c r="BC39" s="126">
        <f t="shared" si="9"/>
        <v>1.2197802197802199</v>
      </c>
      <c r="BD39" s="126">
        <f t="shared" si="9"/>
        <v>0.55294117647058827</v>
      </c>
      <c r="BE39" s="126">
        <f t="shared" si="9"/>
        <v>1</v>
      </c>
      <c r="BF39" s="126">
        <f t="shared" si="9"/>
        <v>1</v>
      </c>
      <c r="BG39" s="126">
        <f t="shared" si="9"/>
        <v>1.7096774193548387</v>
      </c>
      <c r="BH39" s="126">
        <f t="shared" si="9"/>
        <v>0.46610169491525422</v>
      </c>
      <c r="BI39" s="126">
        <f t="shared" si="9"/>
        <v>0.82222222222222219</v>
      </c>
      <c r="BJ39" s="126">
        <f t="shared" si="9"/>
        <v>0</v>
      </c>
      <c r="BK39" s="126">
        <f t="shared" si="9"/>
        <v>0</v>
      </c>
      <c r="BL39" s="126">
        <f t="shared" si="9"/>
        <v>0</v>
      </c>
      <c r="BM39" s="126">
        <f t="shared" si="9"/>
        <v>0</v>
      </c>
      <c r="BN39" s="126">
        <f t="shared" si="9"/>
        <v>0</v>
      </c>
      <c r="BO39" s="126">
        <f t="shared" si="9"/>
        <v>0</v>
      </c>
      <c r="BP39" s="126">
        <f t="shared" si="9"/>
        <v>0</v>
      </c>
      <c r="BQ39" s="126">
        <f t="shared" si="9"/>
        <v>0</v>
      </c>
      <c r="BR39" s="126">
        <f t="shared" si="9"/>
        <v>0</v>
      </c>
      <c r="BS39" s="126">
        <f t="shared" si="9"/>
        <v>0</v>
      </c>
      <c r="BT39" s="126">
        <f t="shared" si="9"/>
        <v>0</v>
      </c>
      <c r="BU39" s="126">
        <f t="shared" si="9"/>
        <v>0</v>
      </c>
      <c r="BV39" s="126">
        <f t="shared" si="9"/>
        <v>0</v>
      </c>
      <c r="BW39" s="126">
        <f t="shared" si="9"/>
        <v>0</v>
      </c>
      <c r="BX39" s="126">
        <f t="shared" si="9"/>
        <v>0</v>
      </c>
      <c r="BY39" s="126">
        <f t="shared" si="9"/>
        <v>0</v>
      </c>
      <c r="BZ39" s="126">
        <f t="shared" si="9"/>
        <v>0</v>
      </c>
      <c r="CA39" s="126">
        <f t="shared" si="9"/>
        <v>0</v>
      </c>
      <c r="CB39" s="126">
        <f t="shared" si="9"/>
        <v>0</v>
      </c>
    </row>
    <row r="40" spans="2:80" ht="33.75" customHeight="1" x14ac:dyDescent="0.25">
      <c r="B40" s="211" t="s">
        <v>110</v>
      </c>
      <c r="C40" s="127">
        <v>5</v>
      </c>
      <c r="D40" s="128" t="s">
        <v>111</v>
      </c>
      <c r="E40" s="128" t="s">
        <v>112</v>
      </c>
      <c r="F40" s="129" t="s">
        <v>85</v>
      </c>
      <c r="G40" s="130" t="s">
        <v>86</v>
      </c>
      <c r="H40" s="131" t="s">
        <v>113</v>
      </c>
      <c r="I40" s="112" t="s">
        <v>101</v>
      </c>
      <c r="J40" s="112">
        <v>7</v>
      </c>
      <c r="K40" s="93" t="s">
        <v>89</v>
      </c>
      <c r="L40" s="93">
        <f t="shared" ref="L40:L49" si="10">Q40</f>
        <v>5</v>
      </c>
      <c r="M40" s="103" t="s">
        <v>90</v>
      </c>
      <c r="N40" s="93" t="s">
        <v>100</v>
      </c>
      <c r="O40" s="93">
        <f t="shared" ref="O40:O49" si="11">J40</f>
        <v>7</v>
      </c>
      <c r="P40" s="114" t="s">
        <v>100</v>
      </c>
      <c r="Q40" s="114">
        <v>5</v>
      </c>
      <c r="R40" s="96">
        <f>IF(Métricas!D11="",0,(Métricas!D10-Métricas!D11))</f>
        <v>144</v>
      </c>
      <c r="S40" s="96">
        <f>IF(Métricas!E11="",0,(Métricas!E10-Métricas!E11))</f>
        <v>0</v>
      </c>
      <c r="T40" s="96">
        <f>IF(Métricas!F11="",0,(Métricas!F10-Métricas!F11))</f>
        <v>99</v>
      </c>
      <c r="U40" s="96">
        <f>IF(Métricas!G11="",0,(Métricas!G10-Métricas!G11))</f>
        <v>117</v>
      </c>
      <c r="V40" s="96">
        <f>IF(Métricas!H11="",0,(Métricas!H10-Métricas!H11))</f>
        <v>113</v>
      </c>
      <c r="W40" s="96">
        <f>IF(Métricas!I11="",0,(Métricas!I10-Métricas!I11))</f>
        <v>122</v>
      </c>
      <c r="X40" s="96">
        <f>IF(Métricas!J11="",0,(Métricas!J10-Métricas!J11))</f>
        <v>107</v>
      </c>
      <c r="Y40" s="96">
        <f>IF(Métricas!K11="",0,(Métricas!K10-Métricas!K11))</f>
        <v>108</v>
      </c>
      <c r="Z40" s="96">
        <f>IF(Métricas!L11="",0,(Métricas!L10-Métricas!L11))</f>
        <v>89</v>
      </c>
      <c r="AA40" s="96">
        <f>IF(Métricas!M11="",0,(Métricas!M10-Métricas!M11))</f>
        <v>118</v>
      </c>
      <c r="AB40" s="96">
        <f>IF(Métricas!N11="",0,(Métricas!N10-Métricas!N11))</f>
        <v>128</v>
      </c>
      <c r="AC40" s="96">
        <f>IF(Métricas!O11="",0,(Métricas!O10-Métricas!O11))</f>
        <v>159</v>
      </c>
      <c r="AD40" s="96">
        <f>IF(Métricas!P11="",0,(Métricas!P10-Métricas!P11))</f>
        <v>128</v>
      </c>
      <c r="AE40" s="96">
        <f>IF(Métricas!Q11="",0,(Métricas!Q10-Métricas!Q11))</f>
        <v>163</v>
      </c>
      <c r="AF40" s="96">
        <f>IF(Métricas!R11="",0,(Métricas!R10-Métricas!R11))</f>
        <v>126</v>
      </c>
      <c r="AG40" s="96">
        <f>IF(Métricas!S11="",0,(Métricas!S10-Métricas!S11))</f>
        <v>520</v>
      </c>
      <c r="AH40" s="96">
        <f>IF(Métricas!T11="",0,(Métricas!T10-Métricas!T11))</f>
        <v>23</v>
      </c>
      <c r="AI40" s="96">
        <f>IF(Métricas!U11="",0,(Métricas!U10-Métricas!U11))</f>
        <v>62</v>
      </c>
      <c r="AJ40" s="96">
        <f>IF(Métricas!V11="",0,(Métricas!V10-Métricas!V11))</f>
        <v>84</v>
      </c>
      <c r="AK40" s="96">
        <f>IF(Métricas!W11="",0,(Métricas!W10-Métricas!W11))</f>
        <v>99</v>
      </c>
      <c r="AL40" s="96">
        <f>IF(Métricas!X11="",0,(Métricas!X10-Métricas!X11))</f>
        <v>9</v>
      </c>
      <c r="AM40" s="96">
        <f>IF(Métricas!Y11="",0,(Métricas!Y10-Métricas!Y11))</f>
        <v>8</v>
      </c>
      <c r="AN40" s="96">
        <f>IF(Métricas!Z11="",0,(Métricas!Z10-Métricas!Z11))</f>
        <v>39</v>
      </c>
      <c r="AO40" s="96">
        <f>IF(Métricas!AA11="",0,(Métricas!AA10-Métricas!AA11))</f>
        <v>57</v>
      </c>
      <c r="AP40" s="96">
        <f>IF(Métricas!AB11="",0,(Métricas!AB10-Métricas!AB11))</f>
        <v>86</v>
      </c>
      <c r="AQ40" s="96">
        <f>IF(Métricas!AC11="",0,(Métricas!AC10-Métricas!AC11))</f>
        <v>104</v>
      </c>
      <c r="AR40" s="96">
        <f>IF(Métricas!AD11="",0,(Métricas!AD10-Métricas!AD11))</f>
        <v>126</v>
      </c>
      <c r="AS40" s="96">
        <f>IF(Métricas!AE11="",0,(Métricas!AE10-Métricas!AE11))</f>
        <v>100</v>
      </c>
      <c r="AT40" s="96">
        <f>IF(Métricas!AF11="",0,(Métricas!AF10-Métricas!AF11))</f>
        <v>75</v>
      </c>
      <c r="AU40" s="96">
        <f>IF(Métricas!AG11="",0,(Métricas!AG10-Métricas!AG11))</f>
        <v>34</v>
      </c>
      <c r="AV40" s="96">
        <f>IF(Métricas!AH11="",0,(Métricas!AH10-Métricas!AH11))</f>
        <v>61</v>
      </c>
      <c r="AW40" s="96">
        <f>IF(Métricas!AI11="",0,(Métricas!AI10-Métricas!AI11))</f>
        <v>56</v>
      </c>
      <c r="AX40" s="96">
        <f>IF(Métricas!AJ11="",0,(Métricas!AJ10-Métricas!AJ11))</f>
        <v>12</v>
      </c>
      <c r="AY40" s="96">
        <f>IF(Métricas!AK11="",0,(Métricas!AK10-Métricas!AK11))</f>
        <v>14</v>
      </c>
      <c r="AZ40" s="96">
        <f>IF(Métricas!AL11="",0,(Métricas!AL10-Métricas!AL11))</f>
        <v>12</v>
      </c>
      <c r="BA40" s="96">
        <f>IF(Métricas!AM11="",0,(Métricas!AM10-Métricas!AM11))</f>
        <v>2</v>
      </c>
      <c r="BB40" s="96">
        <f>IF(Métricas!AN11="",0,(Métricas!AN10-Métricas!AN11))</f>
        <v>1</v>
      </c>
      <c r="BC40" s="96">
        <f>IF(Métricas!AO11="",0,(Métricas!AO10-Métricas!AO11))</f>
        <v>13</v>
      </c>
      <c r="BD40" s="96">
        <f>IF(Métricas!AP11="",0,(Métricas!AP10-Métricas!AP11))</f>
        <v>42</v>
      </c>
      <c r="BE40" s="96">
        <f>IF(Métricas!AQ11="",0,(Métricas!AQ10-Métricas!AQ11))</f>
        <v>45</v>
      </c>
      <c r="BF40" s="96">
        <f>IF(Métricas!AR11="",0,(Métricas!AR10-Métricas!AR11))</f>
        <v>4</v>
      </c>
      <c r="BG40" s="96">
        <f>IF(Métricas!AS11="",0,(Métricas!AS10-Métricas!AS11))</f>
        <v>19</v>
      </c>
      <c r="BH40" s="96">
        <f>IF(Métricas!AT11="",0,(Métricas!AT10-Métricas!AT11))</f>
        <v>30</v>
      </c>
      <c r="BI40" s="96">
        <f>IF(Métricas!AU11="",0,(Métricas!AU10-Métricas!AU11))</f>
        <v>7</v>
      </c>
      <c r="BJ40" s="96">
        <f>IF(Métricas!AV11="",0,(Métricas!AV10-Métricas!AV11))</f>
        <v>0</v>
      </c>
      <c r="BK40" s="96">
        <f>IF(Métricas!AW11="",0,(Métricas!AW10-Métricas!AW11))</f>
        <v>0</v>
      </c>
      <c r="BL40" s="96">
        <f>IF(Métricas!AX11="",0,(Métricas!AX10-Métricas!AX11))</f>
        <v>0</v>
      </c>
      <c r="BM40" s="96">
        <f>IF(Métricas!AY11="",0,(Métricas!AY10-Métricas!AY11))</f>
        <v>0</v>
      </c>
      <c r="BN40" s="96">
        <f>IF(Métricas!AZ11="",0,(Métricas!AZ10-Métricas!AZ11))</f>
        <v>0</v>
      </c>
      <c r="BO40" s="96">
        <f>IF(Métricas!BA11="",0,(Métricas!BA10-Métricas!BA11))</f>
        <v>0</v>
      </c>
      <c r="BP40" s="96">
        <f>IF(Métricas!BB11="",0,(Métricas!BB10-Métricas!BB11))</f>
        <v>0</v>
      </c>
      <c r="BQ40" s="96">
        <f>IF(Métricas!BC11="",0,(Métricas!BC10-Métricas!BC11))</f>
        <v>0</v>
      </c>
      <c r="BR40" s="96">
        <f>IF(Métricas!BD11="",0,(Métricas!BD10-Métricas!BD11))</f>
        <v>0</v>
      </c>
      <c r="BS40" s="96">
        <f>IF(Métricas!BE11="",0,(Métricas!BE10-Métricas!BE11))</f>
        <v>0</v>
      </c>
      <c r="BT40" s="96">
        <f>IF(Métricas!BF11="",0,(Métricas!BF10-Métricas!BF11))</f>
        <v>0</v>
      </c>
      <c r="BU40" s="96">
        <f>IF(Métricas!BG11="",0,(Métricas!BG10-Métricas!BG11))</f>
        <v>0</v>
      </c>
      <c r="BV40" s="96">
        <f>IF(Métricas!BH11="",0,(Métricas!BH10-Métricas!BH11))</f>
        <v>0</v>
      </c>
      <c r="BW40" s="96">
        <f>IF(Métricas!BI11="",0,(Métricas!BI10-Métricas!BI11))</f>
        <v>0</v>
      </c>
      <c r="BX40" s="96">
        <f>IF(Métricas!BJ11="",0,(Métricas!BJ10-Métricas!BJ11))</f>
        <v>0</v>
      </c>
      <c r="BY40" s="96">
        <f>IF(Métricas!BK11="",0,(Métricas!BK10-Métricas!BK11))</f>
        <v>0</v>
      </c>
      <c r="BZ40" s="96">
        <f>IF(Métricas!BL11="",0,(Métricas!BL10-Métricas!BL11))</f>
        <v>0</v>
      </c>
      <c r="CA40" s="96">
        <f>IF(Métricas!BM11="",0,(Métricas!BM10-Métricas!BM11))</f>
        <v>0</v>
      </c>
      <c r="CB40" s="96">
        <f>IF(Métricas!BN11="",0,(Métricas!BN10-Métricas!BN11))</f>
        <v>0</v>
      </c>
    </row>
    <row r="41" spans="2:80" ht="30.6" x14ac:dyDescent="0.25">
      <c r="B41" s="211"/>
      <c r="C41" s="127">
        <v>6</v>
      </c>
      <c r="D41" s="128" t="s">
        <v>114</v>
      </c>
      <c r="E41" s="128" t="s">
        <v>115</v>
      </c>
      <c r="F41" s="129" t="s">
        <v>85</v>
      </c>
      <c r="G41" s="130" t="s">
        <v>86</v>
      </c>
      <c r="H41" s="131" t="s">
        <v>116</v>
      </c>
      <c r="I41" s="112" t="s">
        <v>101</v>
      </c>
      <c r="J41" s="112">
        <v>30</v>
      </c>
      <c r="K41" s="93" t="s">
        <v>89</v>
      </c>
      <c r="L41" s="93">
        <f t="shared" si="10"/>
        <v>23</v>
      </c>
      <c r="M41" s="103" t="s">
        <v>90</v>
      </c>
      <c r="N41" s="93" t="s">
        <v>100</v>
      </c>
      <c r="O41" s="93">
        <f t="shared" si="11"/>
        <v>30</v>
      </c>
      <c r="P41" s="114" t="s">
        <v>100</v>
      </c>
      <c r="Q41" s="114">
        <v>23</v>
      </c>
      <c r="R41" s="96">
        <f t="shared" ref="R41:AW41" si="12">MAX(R42:R45,R47,R47)</f>
        <v>84</v>
      </c>
      <c r="S41" s="96">
        <f t="shared" si="12"/>
        <v>16</v>
      </c>
      <c r="T41" s="96">
        <f t="shared" si="12"/>
        <v>13</v>
      </c>
      <c r="U41" s="96">
        <f t="shared" si="12"/>
        <v>0</v>
      </c>
      <c r="V41" s="96">
        <f t="shared" si="12"/>
        <v>0</v>
      </c>
      <c r="W41" s="96">
        <f t="shared" si="12"/>
        <v>31</v>
      </c>
      <c r="X41" s="96">
        <f t="shared" si="12"/>
        <v>36</v>
      </c>
      <c r="Y41" s="96">
        <f t="shared" si="12"/>
        <v>65</v>
      </c>
      <c r="Z41" s="96">
        <f t="shared" si="12"/>
        <v>75</v>
      </c>
      <c r="AA41" s="96">
        <f t="shared" si="12"/>
        <v>92</v>
      </c>
      <c r="AB41" s="96">
        <f t="shared" si="12"/>
        <v>84</v>
      </c>
      <c r="AC41" s="96">
        <f t="shared" si="12"/>
        <v>115</v>
      </c>
      <c r="AD41" s="96">
        <f t="shared" si="12"/>
        <v>140</v>
      </c>
      <c r="AE41" s="96">
        <f t="shared" si="12"/>
        <v>175</v>
      </c>
      <c r="AF41" s="96">
        <f t="shared" si="12"/>
        <v>199</v>
      </c>
      <c r="AG41" s="96">
        <f t="shared" si="12"/>
        <v>37</v>
      </c>
      <c r="AH41" s="96">
        <f t="shared" si="12"/>
        <v>64</v>
      </c>
      <c r="AI41" s="96">
        <f t="shared" si="12"/>
        <v>294</v>
      </c>
      <c r="AJ41" s="96">
        <f t="shared" si="12"/>
        <v>322</v>
      </c>
      <c r="AK41" s="96">
        <f t="shared" si="12"/>
        <v>355</v>
      </c>
      <c r="AL41" s="96">
        <f t="shared" si="12"/>
        <v>148</v>
      </c>
      <c r="AM41" s="96">
        <f t="shared" si="12"/>
        <v>179</v>
      </c>
      <c r="AN41" s="96">
        <f t="shared" si="12"/>
        <v>20</v>
      </c>
      <c r="AO41" s="96">
        <f t="shared" si="12"/>
        <v>51</v>
      </c>
      <c r="AP41" s="96">
        <f t="shared" si="12"/>
        <v>10</v>
      </c>
      <c r="AQ41" s="96">
        <f t="shared" si="12"/>
        <v>47</v>
      </c>
      <c r="AR41" s="96">
        <f t="shared" si="12"/>
        <v>75</v>
      </c>
      <c r="AS41" s="96">
        <f t="shared" si="12"/>
        <v>106</v>
      </c>
      <c r="AT41" s="96">
        <f t="shared" si="12"/>
        <v>131</v>
      </c>
      <c r="AU41" s="96">
        <f t="shared" si="12"/>
        <v>117</v>
      </c>
      <c r="AV41" s="96">
        <f t="shared" si="12"/>
        <v>141</v>
      </c>
      <c r="AW41" s="96">
        <f t="shared" si="12"/>
        <v>119</v>
      </c>
      <c r="AX41" s="96">
        <f t="shared" ref="AX41:CB41" si="13">MAX(AX42:AX45,AX47,AX47)</f>
        <v>139</v>
      </c>
      <c r="AY41" s="96">
        <f t="shared" si="13"/>
        <v>53</v>
      </c>
      <c r="AZ41" s="96">
        <f t="shared" si="13"/>
        <v>84</v>
      </c>
      <c r="BA41" s="96">
        <f t="shared" si="13"/>
        <v>114</v>
      </c>
      <c r="BB41" s="96">
        <f t="shared" si="13"/>
        <v>141</v>
      </c>
      <c r="BC41" s="96">
        <f t="shared" si="13"/>
        <v>154</v>
      </c>
      <c r="BD41" s="96">
        <f t="shared" si="13"/>
        <v>181</v>
      </c>
      <c r="BE41" s="96">
        <f t="shared" si="13"/>
        <v>3</v>
      </c>
      <c r="BF41" s="96">
        <f t="shared" si="13"/>
        <v>3</v>
      </c>
      <c r="BG41" s="96">
        <f t="shared" si="13"/>
        <v>4</v>
      </c>
      <c r="BH41" s="96">
        <f t="shared" si="13"/>
        <v>29</v>
      </c>
      <c r="BI41" s="96">
        <f t="shared" si="13"/>
        <v>42</v>
      </c>
      <c r="BJ41" s="96">
        <f t="shared" si="13"/>
        <v>0</v>
      </c>
      <c r="BK41" s="96">
        <f t="shared" si="13"/>
        <v>0</v>
      </c>
      <c r="BL41" s="96">
        <f t="shared" si="13"/>
        <v>0</v>
      </c>
      <c r="BM41" s="96">
        <f t="shared" si="13"/>
        <v>0</v>
      </c>
      <c r="BN41" s="96">
        <f t="shared" si="13"/>
        <v>0</v>
      </c>
      <c r="BO41" s="96">
        <f t="shared" si="13"/>
        <v>0</v>
      </c>
      <c r="BP41" s="96">
        <f t="shared" si="13"/>
        <v>0</v>
      </c>
      <c r="BQ41" s="96">
        <f t="shared" si="13"/>
        <v>0</v>
      </c>
      <c r="BR41" s="96">
        <f t="shared" si="13"/>
        <v>0</v>
      </c>
      <c r="BS41" s="96">
        <f t="shared" si="13"/>
        <v>0</v>
      </c>
      <c r="BT41" s="96">
        <f t="shared" si="13"/>
        <v>0</v>
      </c>
      <c r="BU41" s="96">
        <f t="shared" si="13"/>
        <v>0</v>
      </c>
      <c r="BV41" s="96">
        <f t="shared" si="13"/>
        <v>0</v>
      </c>
      <c r="BW41" s="96">
        <f t="shared" si="13"/>
        <v>0</v>
      </c>
      <c r="BX41" s="96">
        <f t="shared" si="13"/>
        <v>0</v>
      </c>
      <c r="BY41" s="96">
        <f t="shared" si="13"/>
        <v>0</v>
      </c>
      <c r="BZ41" s="96">
        <f t="shared" si="13"/>
        <v>0</v>
      </c>
      <c r="CA41" s="96">
        <f t="shared" si="13"/>
        <v>0</v>
      </c>
      <c r="CB41" s="96">
        <f t="shared" si="13"/>
        <v>0</v>
      </c>
    </row>
    <row r="42" spans="2:80" x14ac:dyDescent="0.25">
      <c r="B42" s="211"/>
      <c r="C42" s="132"/>
      <c r="D42" s="133" t="s">
        <v>92</v>
      </c>
      <c r="E42" s="134"/>
      <c r="F42" s="135"/>
      <c r="G42" s="136"/>
      <c r="H42" s="137"/>
      <c r="I42" s="112" t="s">
        <v>101</v>
      </c>
      <c r="J42" s="112">
        <v>12</v>
      </c>
      <c r="K42" s="93" t="s">
        <v>89</v>
      </c>
      <c r="L42" s="93">
        <f t="shared" si="10"/>
        <v>10</v>
      </c>
      <c r="M42" s="103" t="s">
        <v>90</v>
      </c>
      <c r="N42" s="93" t="s">
        <v>100</v>
      </c>
      <c r="O42" s="93">
        <f t="shared" si="11"/>
        <v>12</v>
      </c>
      <c r="P42" s="114" t="s">
        <v>100</v>
      </c>
      <c r="Q42" s="114">
        <v>10</v>
      </c>
      <c r="R42" s="96">
        <f>IF(Métricas!D141=0,0,(Métricas!D10-Métricas!D141))</f>
        <v>14</v>
      </c>
      <c r="S42" s="96">
        <f>IF(Métricas!E141=0,0,(Métricas!E10-Métricas!E141))</f>
        <v>16</v>
      </c>
      <c r="T42" s="96">
        <f>IF(Métricas!F141=0,0,(Métricas!F10-Métricas!F141))</f>
        <v>13</v>
      </c>
      <c r="U42" s="96">
        <f>IF(Métricas!G141=0,0,(Métricas!G10-Métricas!G141))</f>
        <v>0</v>
      </c>
      <c r="V42" s="96">
        <f>IF(Métricas!H141=0,0,(Métricas!H10-Métricas!H141))</f>
        <v>0</v>
      </c>
      <c r="W42" s="96">
        <f>IF(Métricas!I141=0,0,(Métricas!I10-Métricas!I141))</f>
        <v>0</v>
      </c>
      <c r="X42" s="96">
        <f>IF(Métricas!J141=0,0,(Métricas!J10-Métricas!J141))</f>
        <v>33</v>
      </c>
      <c r="Y42" s="96">
        <f>IF(Métricas!K141=0,0,(Métricas!K10-Métricas!K141))</f>
        <v>62</v>
      </c>
      <c r="Z42" s="96">
        <f>IF(Métricas!L141=0,0,(Métricas!L10-Métricas!L141))</f>
        <v>75</v>
      </c>
      <c r="AA42" s="96">
        <f>IF(Métricas!M141=0,0,(Métricas!M10-Métricas!M141))</f>
        <v>92</v>
      </c>
      <c r="AB42" s="96">
        <f>IF(Métricas!N141=0,0,(Métricas!N10-Métricas!N141))</f>
        <v>84</v>
      </c>
      <c r="AC42" s="96">
        <f>IF(Métricas!O141=0,0,(Métricas!O10-Métricas!O141))</f>
        <v>115</v>
      </c>
      <c r="AD42" s="96">
        <f>IF(Métricas!P141=0,0,(Métricas!P10-Métricas!P141))</f>
        <v>140</v>
      </c>
      <c r="AE42" s="96">
        <f>IF(Métricas!Q141=0,0,(Métricas!Q10-Métricas!Q141))</f>
        <v>175</v>
      </c>
      <c r="AF42" s="96">
        <f>IF(Métricas!R141=0,0,(Métricas!R10-Métricas!R141))</f>
        <v>199</v>
      </c>
      <c r="AG42" s="96">
        <f>IF(Métricas!S141=0,0,(Métricas!S10-Métricas!S141))</f>
        <v>0</v>
      </c>
      <c r="AH42" s="96">
        <f>IF(Métricas!T141=0,0,(Métricas!T10-Métricas!T141))</f>
        <v>23</v>
      </c>
      <c r="AI42" s="96">
        <f>IF(Métricas!U141=0,0,(Métricas!U10-Métricas!U141))</f>
        <v>294</v>
      </c>
      <c r="AJ42" s="96">
        <f>IF(Métricas!V141=0,0,(Métricas!V10-Métricas!V141))</f>
        <v>322</v>
      </c>
      <c r="AK42" s="96">
        <f>IF(Métricas!W141=0,0,(Métricas!W10-Métricas!W141))</f>
        <v>355</v>
      </c>
      <c r="AL42" s="96">
        <f>IF(Métricas!X141=0,0,(Métricas!X10-Métricas!X141))</f>
        <v>148</v>
      </c>
      <c r="AM42" s="96">
        <f>IF(Métricas!Y141=0,0,(Métricas!Y10-Métricas!Y141))</f>
        <v>179</v>
      </c>
      <c r="AN42" s="96">
        <f>IF(Métricas!Z141=0,0,(Métricas!Z10-Métricas!Z141))</f>
        <v>20</v>
      </c>
      <c r="AO42" s="96">
        <f>IF(Métricas!AA141=0,0,(Métricas!AA10-Métricas!AA141))</f>
        <v>51</v>
      </c>
      <c r="AP42" s="96">
        <f>IF(Métricas!AB141=0,0,(Métricas!AB10-Métricas!AB141))</f>
        <v>9</v>
      </c>
      <c r="AQ42" s="96">
        <f>IF(Métricas!AC141=0,0,(Métricas!AC10-Métricas!AC141))</f>
        <v>47</v>
      </c>
      <c r="AR42" s="96">
        <f>IF(Métricas!AD141=0,0,(Métricas!AD10-Métricas!AD141))</f>
        <v>75</v>
      </c>
      <c r="AS42" s="96">
        <f>IF(Métricas!AE141=0,0,(Métricas!AE10-Métricas!AE141))</f>
        <v>106</v>
      </c>
      <c r="AT42" s="96">
        <f>IF(Métricas!AF141=0,0,(Métricas!AF10-Métricas!AF141))</f>
        <v>131</v>
      </c>
      <c r="AU42" s="96">
        <f>IF(Métricas!AG141=0,0,(Métricas!AG10-Métricas!AG141))</f>
        <v>117</v>
      </c>
      <c r="AV42" s="96">
        <f>IF(Métricas!AH141=0,0,(Métricas!AH10-Métricas!AH141))</f>
        <v>141</v>
      </c>
      <c r="AW42" s="96">
        <f>IF(Métricas!AI141=0,0,(Métricas!AI10-Métricas!AI141))</f>
        <v>119</v>
      </c>
      <c r="AX42" s="96">
        <f>IF(Métricas!AJ141=0,0,(Métricas!AJ10-Métricas!AJ141))</f>
        <v>139</v>
      </c>
      <c r="AY42" s="96">
        <f>IF(Métricas!AK141=0,0,(Métricas!AK10-Métricas!AK141))</f>
        <v>53</v>
      </c>
      <c r="AZ42" s="96">
        <f>IF(Métricas!AL141=0,0,(Métricas!AL10-Métricas!AL141))</f>
        <v>84</v>
      </c>
      <c r="BA42" s="96">
        <f>IF(Métricas!AM141=0,0,(Métricas!AM10-Métricas!AM141))</f>
        <v>114</v>
      </c>
      <c r="BB42" s="96">
        <f>IF(Métricas!AN141=0,0,(Métricas!AN10-Métricas!AN141))</f>
        <v>141</v>
      </c>
      <c r="BC42" s="96">
        <f>IF(Métricas!AO141=0,0,(Métricas!AO10-Métricas!AO141))</f>
        <v>154</v>
      </c>
      <c r="BD42" s="96">
        <f>IF(Métricas!AP141=0,0,(Métricas!AP10-Métricas!AP141))</f>
        <v>181</v>
      </c>
      <c r="BE42" s="96">
        <f>IF(Métricas!AQ141=0,0,(Métricas!AQ10-Métricas!AQ141))</f>
        <v>3</v>
      </c>
      <c r="BF42" s="96">
        <f>IF(Métricas!AR141=0,0,(Métricas!AR10-Métricas!AR141))</f>
        <v>1</v>
      </c>
      <c r="BG42" s="96">
        <f>IF(Métricas!AS141=0,0,(Métricas!AS10-Métricas!AS141))</f>
        <v>0</v>
      </c>
      <c r="BH42" s="96">
        <f>IF(Métricas!AT141=0,0,(Métricas!AT10-Métricas!AT141))</f>
        <v>29</v>
      </c>
      <c r="BI42" s="96">
        <f>IF(Métricas!AU141=0,0,(Métricas!AU10-Métricas!AU141))</f>
        <v>42</v>
      </c>
      <c r="BJ42" s="96">
        <f>IF(Métricas!AV141=0,0,(Métricas!AV10-Métricas!AV141))</f>
        <v>0</v>
      </c>
      <c r="BK42" s="96">
        <f>IF(Métricas!AW141=0,0,(Métricas!AW10-Métricas!AW141))</f>
        <v>0</v>
      </c>
      <c r="BL42" s="96">
        <f>IF(Métricas!AX141=0,0,(Métricas!AX10-Métricas!AX141))</f>
        <v>0</v>
      </c>
      <c r="BM42" s="96">
        <f>IF(Métricas!AY141=0,0,(Métricas!AY10-Métricas!AY141))</f>
        <v>0</v>
      </c>
      <c r="BN42" s="96">
        <f>IF(Métricas!AZ141=0,0,(Métricas!AZ10-Métricas!AZ141))</f>
        <v>0</v>
      </c>
      <c r="BO42" s="96">
        <f>IF(Métricas!BA141=0,0,(Métricas!BA10-Métricas!BA141))</f>
        <v>0</v>
      </c>
      <c r="BP42" s="96">
        <f>IF(Métricas!BB141=0,0,(Métricas!BB10-Métricas!BB141))</f>
        <v>0</v>
      </c>
      <c r="BQ42" s="96">
        <f>IF(Métricas!BC141=0,0,(Métricas!BC10-Métricas!BC141))</f>
        <v>0</v>
      </c>
      <c r="BR42" s="96">
        <f>IF(Métricas!BD141=0,0,(Métricas!BD10-Métricas!BD141))</f>
        <v>0</v>
      </c>
      <c r="BS42" s="96">
        <f>IF(Métricas!BE141=0,0,(Métricas!BE10-Métricas!BE141))</f>
        <v>0</v>
      </c>
      <c r="BT42" s="96">
        <f>IF(Métricas!BF141=0,0,(Métricas!BF10-Métricas!BF141))</f>
        <v>0</v>
      </c>
      <c r="BU42" s="96">
        <f>IF(Métricas!BG141=0,0,(Métricas!BG10-Métricas!BG141))</f>
        <v>0</v>
      </c>
      <c r="BV42" s="96">
        <f>IF(Métricas!BH141=0,0,(Métricas!BH10-Métricas!BH141))</f>
        <v>0</v>
      </c>
      <c r="BW42" s="96">
        <f>IF(Métricas!BI141=0,0,(Métricas!BI10-Métricas!BI141))</f>
        <v>0</v>
      </c>
      <c r="BX42" s="96">
        <f>IF(Métricas!BJ141=0,0,(Métricas!BJ10-Métricas!BJ141))</f>
        <v>0</v>
      </c>
      <c r="BY42" s="96">
        <f>IF(Métricas!BK141=0,0,(Métricas!BK10-Métricas!BK141))</f>
        <v>0</v>
      </c>
      <c r="BZ42" s="96">
        <f>IF(Métricas!BL141=0,0,(Métricas!BL10-Métricas!BL141))</f>
        <v>0</v>
      </c>
      <c r="CA42" s="96">
        <f>IF(Métricas!BM141=0,0,(Métricas!BM10-Métricas!BM141))</f>
        <v>0</v>
      </c>
      <c r="CB42" s="96">
        <f>IF(Métricas!BN141=0,0,(Métricas!BN10-Métricas!BN141))</f>
        <v>0</v>
      </c>
    </row>
    <row r="43" spans="2:80" x14ac:dyDescent="0.25">
      <c r="B43" s="211"/>
      <c r="C43" s="132"/>
      <c r="D43" s="133" t="s">
        <v>93</v>
      </c>
      <c r="E43" s="134"/>
      <c r="F43" s="135"/>
      <c r="G43" s="136"/>
      <c r="H43" s="137"/>
      <c r="I43" s="112" t="s">
        <v>101</v>
      </c>
      <c r="J43" s="112">
        <v>7</v>
      </c>
      <c r="K43" s="93" t="s">
        <v>89</v>
      </c>
      <c r="L43" s="93">
        <f t="shared" si="10"/>
        <v>5</v>
      </c>
      <c r="M43" s="103" t="s">
        <v>90</v>
      </c>
      <c r="N43" s="93" t="s">
        <v>100</v>
      </c>
      <c r="O43" s="93">
        <f t="shared" si="11"/>
        <v>7</v>
      </c>
      <c r="P43" s="114" t="s">
        <v>100</v>
      </c>
      <c r="Q43" s="114">
        <v>5</v>
      </c>
      <c r="R43" s="96">
        <f>IF(Métricas!D119=0,0,(Métricas!D10-Métricas!D119))</f>
        <v>84</v>
      </c>
      <c r="S43" s="96">
        <f>IF(Métricas!E119=0,0,(Métricas!E10-Métricas!E119))</f>
        <v>0</v>
      </c>
      <c r="T43" s="96">
        <f>IF(Métricas!F119=0,0,(Métricas!F10-Métricas!F119))</f>
        <v>0</v>
      </c>
      <c r="U43" s="96">
        <f>IF(Métricas!G119=0,0,(Métricas!G10-Métricas!G119))</f>
        <v>0</v>
      </c>
      <c r="V43" s="96">
        <f>IF(Métricas!H119=0,0,(Métricas!H10-Métricas!H119))</f>
        <v>0</v>
      </c>
      <c r="W43" s="96">
        <f>IF(Métricas!I119=0,0,(Métricas!I10-Métricas!I119))</f>
        <v>31</v>
      </c>
      <c r="X43" s="96">
        <f>IF(Métricas!J119=0,0,(Métricas!J10-Métricas!J119))</f>
        <v>36</v>
      </c>
      <c r="Y43" s="96">
        <f>IF(Métricas!K119=0,0,(Métricas!K10-Métricas!K119))</f>
        <v>65</v>
      </c>
      <c r="Z43" s="96">
        <f>IF(Métricas!L119=0,0,(Métricas!L10-Métricas!L119))</f>
        <v>33</v>
      </c>
      <c r="AA43" s="96">
        <f>IF(Métricas!M119=0,0,(Métricas!M10-Métricas!M119))</f>
        <v>50</v>
      </c>
      <c r="AB43" s="96">
        <f>IF(Métricas!N119=0,0,(Métricas!N10-Métricas!N119))</f>
        <v>81</v>
      </c>
      <c r="AC43" s="96">
        <f>IF(Métricas!O119=0,0,(Métricas!O10-Métricas!O119))</f>
        <v>112</v>
      </c>
      <c r="AD43" s="96">
        <f>IF(Métricas!P119=0,0,(Métricas!P10-Métricas!P119))</f>
        <v>140</v>
      </c>
      <c r="AE43" s="96">
        <f>IF(Métricas!Q119=0,0,(Métricas!Q10-Métricas!Q119))</f>
        <v>88</v>
      </c>
      <c r="AF43" s="96">
        <f>IF(Métricas!R119=0,0,(Métricas!R10-Métricas!R119))</f>
        <v>23</v>
      </c>
      <c r="AG43" s="96">
        <f>IF(Métricas!S119=0,0,(Métricas!S10-Métricas!S119))</f>
        <v>29</v>
      </c>
      <c r="AH43" s="96">
        <f>IF(Métricas!T119=0,0,(Métricas!T10-Métricas!T119))</f>
        <v>62</v>
      </c>
      <c r="AI43" s="96">
        <f>IF(Métricas!U119=0,0,(Métricas!U10-Métricas!U119))</f>
        <v>207</v>
      </c>
      <c r="AJ43" s="96">
        <f>IF(Métricas!V119=0,0,(Métricas!V10-Métricas!V119))</f>
        <v>178</v>
      </c>
      <c r="AK43" s="96">
        <f>IF(Métricas!W119=0,0,(Métricas!W10-Métricas!W119))</f>
        <v>179</v>
      </c>
      <c r="AL43" s="96">
        <f>IF(Métricas!X119=0,0,(Métricas!X10-Métricas!X119))</f>
        <v>5</v>
      </c>
      <c r="AM43" s="96">
        <f>IF(Métricas!Y119=0,0,(Métricas!Y10-Métricas!Y119))</f>
        <v>0</v>
      </c>
      <c r="AN43" s="96">
        <f>IF(Métricas!Z119=0,0,(Métricas!Z10-Métricas!Z119))</f>
        <v>5</v>
      </c>
      <c r="AO43" s="96">
        <f>IF(Métricas!AA119=0,0,(Métricas!AA10-Métricas!AA119))</f>
        <v>0</v>
      </c>
      <c r="AP43" s="96">
        <f>IF(Métricas!AB119=0,0,(Métricas!AB10-Métricas!AB119))</f>
        <v>10</v>
      </c>
      <c r="AQ43" s="96">
        <f>IF(Métricas!AC119=0,0,(Métricas!AC10-Métricas!AC119))</f>
        <v>20</v>
      </c>
      <c r="AR43" s="96">
        <f>IF(Métricas!AD119=0,0,(Métricas!AD10-Métricas!AD119))</f>
        <v>21</v>
      </c>
      <c r="AS43" s="96">
        <f>IF(Métricas!AE119=0,0,(Métricas!AE10-Métricas!AE119))</f>
        <v>34</v>
      </c>
      <c r="AT43" s="96">
        <f>IF(Métricas!AF119=0,0,(Métricas!AF10-Métricas!AF119))</f>
        <v>46</v>
      </c>
      <c r="AU43" s="96">
        <f>IF(Métricas!AG119=0,0,(Métricas!AG10-Métricas!AG119))</f>
        <v>74</v>
      </c>
      <c r="AV43" s="96">
        <f>IF(Métricas!AH119=0,0,(Métricas!AH10-Métricas!AH119))</f>
        <v>13</v>
      </c>
      <c r="AW43" s="96">
        <f>IF(Métricas!AI119=0,0,(Métricas!AI10-Métricas!AI119))</f>
        <v>40</v>
      </c>
      <c r="AX43" s="96">
        <f>IF(Métricas!AJ119=0,0,(Métricas!AJ10-Métricas!AJ119))</f>
        <v>34</v>
      </c>
      <c r="AY43" s="96">
        <f>IF(Métricas!AK119=0,0,(Métricas!AK10-Métricas!AK119))</f>
        <v>10</v>
      </c>
      <c r="AZ43" s="96">
        <f>IF(Métricas!AL119=0,0,(Métricas!AL10-Métricas!AL119))</f>
        <v>4</v>
      </c>
      <c r="BA43" s="96">
        <f>IF(Métricas!AM119=0,0,(Métricas!AM10-Métricas!AM119))</f>
        <v>7</v>
      </c>
      <c r="BB43" s="96">
        <f>IF(Métricas!AN119=0,0,(Métricas!AN10-Métricas!AN119))</f>
        <v>14</v>
      </c>
      <c r="BC43" s="96">
        <f>IF(Métricas!AO119=0,0,(Métricas!AO10-Métricas!AO119))</f>
        <v>14</v>
      </c>
      <c r="BD43" s="96">
        <f>IF(Métricas!AP119=0,0,(Métricas!AP10-Métricas!AP119))</f>
        <v>17</v>
      </c>
      <c r="BE43" s="96">
        <f>IF(Métricas!AQ119=0,0,(Métricas!AQ10-Métricas!AQ119))</f>
        <v>0</v>
      </c>
      <c r="BF43" s="96">
        <f>IF(Métricas!AR119=0,0,(Métricas!AR10-Métricas!AR119))</f>
        <v>3</v>
      </c>
      <c r="BG43" s="96">
        <f>IF(Métricas!AS119=0,0,(Métricas!AS10-Métricas!AS119))</f>
        <v>1</v>
      </c>
      <c r="BH43" s="96">
        <f>IF(Métricas!AT119=0,0,(Métricas!AT10-Métricas!AT119))</f>
        <v>8</v>
      </c>
      <c r="BI43" s="96">
        <f>IF(Métricas!AU119=0,0,(Métricas!AU10-Métricas!AU119))</f>
        <v>8</v>
      </c>
      <c r="BJ43" s="96">
        <f>IF(Métricas!AV119=0,0,(Métricas!AV10-Métricas!AV119))</f>
        <v>0</v>
      </c>
      <c r="BK43" s="96">
        <f>IF(Métricas!AW119=0,0,(Métricas!AW10-Métricas!AW119))</f>
        <v>0</v>
      </c>
      <c r="BL43" s="96">
        <f>IF(Métricas!AX119=0,0,(Métricas!AX10-Métricas!AX119))</f>
        <v>0</v>
      </c>
      <c r="BM43" s="96">
        <f>IF(Métricas!AY119=0,0,(Métricas!AY10-Métricas!AY119))</f>
        <v>0</v>
      </c>
      <c r="BN43" s="96">
        <f>IF(Métricas!AZ119=0,0,(Métricas!AZ10-Métricas!AZ119))</f>
        <v>0</v>
      </c>
      <c r="BO43" s="96">
        <f>IF(Métricas!BA119=0,0,(Métricas!BA10-Métricas!BA119))</f>
        <v>0</v>
      </c>
      <c r="BP43" s="96">
        <f>IF(Métricas!BB119=0,0,(Métricas!BB10-Métricas!BB119))</f>
        <v>0</v>
      </c>
      <c r="BQ43" s="96">
        <f>IF(Métricas!BC119=0,0,(Métricas!BC10-Métricas!BC119))</f>
        <v>0</v>
      </c>
      <c r="BR43" s="96">
        <f>IF(Métricas!BD119=0,0,(Métricas!BD10-Métricas!BD119))</f>
        <v>0</v>
      </c>
      <c r="BS43" s="96">
        <f>IF(Métricas!BE119=0,0,(Métricas!BE10-Métricas!BE119))</f>
        <v>0</v>
      </c>
      <c r="BT43" s="96">
        <f>IF(Métricas!BF119=0,0,(Métricas!BF10-Métricas!BF119))</f>
        <v>0</v>
      </c>
      <c r="BU43" s="96">
        <f>IF(Métricas!BG119=0,0,(Métricas!BG10-Métricas!BG119))</f>
        <v>0</v>
      </c>
      <c r="BV43" s="96">
        <f>IF(Métricas!BH119=0,0,(Métricas!BH10-Métricas!BH119))</f>
        <v>0</v>
      </c>
      <c r="BW43" s="96">
        <f>IF(Métricas!BI119=0,0,(Métricas!BI10-Métricas!BI119))</f>
        <v>0</v>
      </c>
      <c r="BX43" s="96">
        <f>IF(Métricas!BJ119=0,0,(Métricas!BJ10-Métricas!BJ119))</f>
        <v>0</v>
      </c>
      <c r="BY43" s="96">
        <f>IF(Métricas!BK119=0,0,(Métricas!BK10-Métricas!BK119))</f>
        <v>0</v>
      </c>
      <c r="BZ43" s="96">
        <f>IF(Métricas!BL119=0,0,(Métricas!BL10-Métricas!BL119))</f>
        <v>0</v>
      </c>
      <c r="CA43" s="96">
        <f>IF(Métricas!BM119=0,0,(Métricas!BM10-Métricas!BM119))</f>
        <v>0</v>
      </c>
      <c r="CB43" s="96">
        <f>IF(Métricas!BN119=0,0,(Métricas!BN10-Métricas!BN119))</f>
        <v>0</v>
      </c>
    </row>
    <row r="44" spans="2:80" x14ac:dyDescent="0.25">
      <c r="B44" s="211"/>
      <c r="C44" s="132"/>
      <c r="D44" s="133" t="s">
        <v>94</v>
      </c>
      <c r="E44" s="134"/>
      <c r="F44" s="135"/>
      <c r="G44" s="136"/>
      <c r="H44" s="137"/>
      <c r="I44" s="112" t="s">
        <v>101</v>
      </c>
      <c r="J44" s="112">
        <v>30</v>
      </c>
      <c r="K44" s="93" t="s">
        <v>89</v>
      </c>
      <c r="L44" s="93">
        <f t="shared" si="10"/>
        <v>23</v>
      </c>
      <c r="M44" s="103" t="s">
        <v>90</v>
      </c>
      <c r="N44" s="93" t="s">
        <v>100</v>
      </c>
      <c r="O44" s="93">
        <f t="shared" si="11"/>
        <v>30</v>
      </c>
      <c r="P44" s="114" t="s">
        <v>100</v>
      </c>
      <c r="Q44" s="114">
        <v>23</v>
      </c>
      <c r="R44" s="96">
        <f>IF(Métricas!D98=0,0,(Métricas!D10-Métricas!D98))</f>
        <v>0</v>
      </c>
      <c r="S44" s="96">
        <f>IF(Métricas!E98=0,0,(Métricas!E10-Métricas!E98))</f>
        <v>0</v>
      </c>
      <c r="T44" s="96">
        <f>IF(Métricas!F98=0,0,(Métricas!F10-Métricas!F98))</f>
        <v>0</v>
      </c>
      <c r="U44" s="96">
        <f>IF(Métricas!G98=0,0,(Métricas!G10-Métricas!G98))</f>
        <v>0</v>
      </c>
      <c r="V44" s="96">
        <f>IF(Métricas!H98=0,0,(Métricas!H10-Métricas!H98))</f>
        <v>0</v>
      </c>
      <c r="W44" s="96">
        <f>IF(Métricas!I98=0,0,(Métricas!I10-Métricas!I98))</f>
        <v>0</v>
      </c>
      <c r="X44" s="96">
        <f>IF(Métricas!J98=0,0,(Métricas!J10-Métricas!J98))</f>
        <v>0</v>
      </c>
      <c r="Y44" s="96">
        <f>IF(Métricas!K98=0,0,(Métricas!K10-Métricas!K98))</f>
        <v>0</v>
      </c>
      <c r="Z44" s="96">
        <f>IF(Métricas!L98=0,0,(Métricas!L10-Métricas!L98))</f>
        <v>32</v>
      </c>
      <c r="AA44" s="96">
        <f>IF(Métricas!M98=0,0,(Métricas!M10-Métricas!M98))</f>
        <v>61</v>
      </c>
      <c r="AB44" s="96">
        <f>IF(Métricas!N98=0,0,(Métricas!N10-Métricas!N98))</f>
        <v>58</v>
      </c>
      <c r="AC44" s="96">
        <f>IF(Métricas!O98=0,0,(Métricas!O10-Métricas!O98))</f>
        <v>89</v>
      </c>
      <c r="AD44" s="96">
        <f>IF(Métricas!P98=0,0,(Métricas!P10-Métricas!P98))</f>
        <v>0</v>
      </c>
      <c r="AE44" s="96">
        <f>IF(Métricas!Q98=0,0,(Métricas!Q10-Métricas!Q98))</f>
        <v>0</v>
      </c>
      <c r="AF44" s="96">
        <f>IF(Métricas!R98=0,0,(Métricas!R10-Métricas!R98))</f>
        <v>0</v>
      </c>
      <c r="AG44" s="96">
        <f>IF(Métricas!S98=0,0,(Métricas!S10-Métricas!S98))</f>
        <v>0</v>
      </c>
      <c r="AH44" s="96">
        <f>IF(Métricas!T98=0,0,(Métricas!T10-Métricas!T98))</f>
        <v>0</v>
      </c>
      <c r="AI44" s="96">
        <f>IF(Métricas!U98=0,0,(Métricas!U10-Métricas!U98))</f>
        <v>0</v>
      </c>
      <c r="AJ44" s="96">
        <f>IF(Métricas!V98=0,0,(Métricas!V10-Métricas!V98))</f>
        <v>49</v>
      </c>
      <c r="AK44" s="96">
        <f>IF(Métricas!W98=0,0,(Métricas!W10-Métricas!W98))</f>
        <v>82</v>
      </c>
      <c r="AL44" s="96">
        <f>IF(Métricas!X98=0,0,(Métricas!X10-Métricas!X98))</f>
        <v>1</v>
      </c>
      <c r="AM44" s="96">
        <f>IF(Métricas!Y98=0,0,(Métricas!Y10-Métricas!Y98))</f>
        <v>0</v>
      </c>
      <c r="AN44" s="96">
        <f>IF(Métricas!Z98=0,0,(Métricas!Z10-Métricas!Z98))</f>
        <v>0</v>
      </c>
      <c r="AO44" s="96">
        <f>IF(Métricas!AA98=0,0,(Métricas!AA10-Métricas!AA98))</f>
        <v>1</v>
      </c>
      <c r="AP44" s="96">
        <f>IF(Métricas!AB98=0,0,(Métricas!AB10-Métricas!AB98))</f>
        <v>0</v>
      </c>
      <c r="AQ44" s="96">
        <f>IF(Métricas!AC98=0,0,(Métricas!AC10-Métricas!AC98))</f>
        <v>12</v>
      </c>
      <c r="AR44" s="96">
        <f>IF(Métricas!AD98=0,0,(Métricas!AD10-Métricas!AD98))</f>
        <v>40</v>
      </c>
      <c r="AS44" s="96">
        <f>IF(Métricas!AE98=0,0,(Métricas!AE10-Métricas!AE98))</f>
        <v>0</v>
      </c>
      <c r="AT44" s="96">
        <f>IF(Métricas!AF98=0,0,(Métricas!AF10-Métricas!AF98))</f>
        <v>0</v>
      </c>
      <c r="AU44" s="96">
        <f>IF(Métricas!AG98=0,0,(Métricas!AG10-Métricas!AG98))</f>
        <v>25</v>
      </c>
      <c r="AV44" s="96">
        <f>IF(Métricas!AH98=0,0,(Métricas!AH10-Métricas!AH98))</f>
        <v>1</v>
      </c>
      <c r="AW44" s="96">
        <f>IF(Métricas!AI98=0,0,(Métricas!AI10-Métricas!AI98))</f>
        <v>34</v>
      </c>
      <c r="AX44" s="96">
        <f>IF(Métricas!AJ98=0,0,(Métricas!AJ10-Métricas!AJ98))</f>
        <v>62</v>
      </c>
      <c r="AY44" s="96">
        <f>IF(Métricas!AK98=0,0,(Métricas!AK10-Métricas!AK98))</f>
        <v>25</v>
      </c>
      <c r="AZ44" s="96">
        <f>IF(Métricas!AL98=0,0,(Métricas!AL10-Métricas!AL98))</f>
        <v>14</v>
      </c>
      <c r="BA44" s="96">
        <f>IF(Métricas!AM98=0,0,(Métricas!AM10-Métricas!AM98))</f>
        <v>9</v>
      </c>
      <c r="BB44" s="96">
        <f>IF(Métricas!AN98=0,0,(Métricas!AN10-Métricas!AN98))</f>
        <v>8</v>
      </c>
      <c r="BC44" s="96">
        <f>IF(Métricas!AO98=0,0,(Métricas!AO10-Métricas!AO98))</f>
        <v>12</v>
      </c>
      <c r="BD44" s="96">
        <f>IF(Métricas!AP98=0,0,(Métricas!AP10-Métricas!AP98))</f>
        <v>29</v>
      </c>
      <c r="BE44" s="96">
        <f>IF(Métricas!AQ98=0,0,(Métricas!AQ10-Métricas!AQ98))</f>
        <v>0</v>
      </c>
      <c r="BF44" s="96">
        <f>IF(Métricas!AR98=0,0,(Métricas!AR10-Métricas!AR98))</f>
        <v>3</v>
      </c>
      <c r="BG44" s="96">
        <f>IF(Métricas!AS98=0,0,(Métricas!AS10-Métricas!AS98))</f>
        <v>1</v>
      </c>
      <c r="BH44" s="96">
        <f>IF(Métricas!AT98=0,0,(Métricas!AT10-Métricas!AT98))</f>
        <v>0</v>
      </c>
      <c r="BI44" s="96">
        <f>IF(Métricas!AU98=0,0,(Métricas!AU10-Métricas!AU98))</f>
        <v>20</v>
      </c>
      <c r="BJ44" s="96">
        <f>IF(Métricas!AV98=0,0,(Métricas!AV10-Métricas!AV98))</f>
        <v>0</v>
      </c>
      <c r="BK44" s="96">
        <f>IF(Métricas!AW98=0,0,(Métricas!AW10-Métricas!AW98))</f>
        <v>0</v>
      </c>
      <c r="BL44" s="96">
        <f>IF(Métricas!AX98=0,0,(Métricas!AX10-Métricas!AX98))</f>
        <v>0</v>
      </c>
      <c r="BM44" s="96">
        <f>IF(Métricas!AY98=0,0,(Métricas!AY10-Métricas!AY98))</f>
        <v>0</v>
      </c>
      <c r="BN44" s="96">
        <f>IF(Métricas!AZ98=0,0,(Métricas!AZ10-Métricas!AZ98))</f>
        <v>0</v>
      </c>
      <c r="BO44" s="96">
        <f>IF(Métricas!BA98=0,0,(Métricas!BA10-Métricas!BA98))</f>
        <v>0</v>
      </c>
      <c r="BP44" s="96">
        <f>IF(Métricas!BB98=0,0,(Métricas!BB10-Métricas!BB98))</f>
        <v>0</v>
      </c>
      <c r="BQ44" s="96">
        <f>IF(Métricas!BC98=0,0,(Métricas!BC10-Métricas!BC98))</f>
        <v>0</v>
      </c>
      <c r="BR44" s="96">
        <f>IF(Métricas!BD98=0,0,(Métricas!BD10-Métricas!BD98))</f>
        <v>0</v>
      </c>
      <c r="BS44" s="96">
        <f>IF(Métricas!BE98=0,0,(Métricas!BE10-Métricas!BE98))</f>
        <v>0</v>
      </c>
      <c r="BT44" s="96">
        <f>IF(Métricas!BF98=0,0,(Métricas!BF10-Métricas!BF98))</f>
        <v>0</v>
      </c>
      <c r="BU44" s="96">
        <f>IF(Métricas!BG98=0,0,(Métricas!BG10-Métricas!BG98))</f>
        <v>0</v>
      </c>
      <c r="BV44" s="96">
        <f>IF(Métricas!BH98=0,0,(Métricas!BH10-Métricas!BH98))</f>
        <v>0</v>
      </c>
      <c r="BW44" s="96">
        <f>IF(Métricas!BI98=0,0,(Métricas!BI10-Métricas!BI98))</f>
        <v>0</v>
      </c>
      <c r="BX44" s="96">
        <f>IF(Métricas!BJ98=0,0,(Métricas!BJ10-Métricas!BJ98))</f>
        <v>0</v>
      </c>
      <c r="BY44" s="96">
        <f>IF(Métricas!BK98=0,0,(Métricas!BK10-Métricas!BK98))</f>
        <v>0</v>
      </c>
      <c r="BZ44" s="96">
        <f>IF(Métricas!BL98=0,0,(Métricas!BL10-Métricas!BL98))</f>
        <v>0</v>
      </c>
      <c r="CA44" s="96">
        <f>IF(Métricas!BM98=0,0,(Métricas!BM10-Métricas!BM98))</f>
        <v>0</v>
      </c>
      <c r="CB44" s="96">
        <f>IF(Métricas!BN98=0,0,(Métricas!BN10-Métricas!BN98))</f>
        <v>0</v>
      </c>
    </row>
    <row r="45" spans="2:80" x14ac:dyDescent="0.25">
      <c r="B45" s="211"/>
      <c r="C45" s="132"/>
      <c r="D45" s="133" t="s">
        <v>95</v>
      </c>
      <c r="E45" s="134"/>
      <c r="F45" s="135"/>
      <c r="G45" s="136"/>
      <c r="H45" s="137"/>
      <c r="I45" s="112" t="s">
        <v>101</v>
      </c>
      <c r="J45" s="112">
        <v>2</v>
      </c>
      <c r="K45" s="93" t="s">
        <v>89</v>
      </c>
      <c r="L45" s="93">
        <f t="shared" si="10"/>
        <v>1</v>
      </c>
      <c r="M45" s="103" t="s">
        <v>90</v>
      </c>
      <c r="N45" s="93" t="s">
        <v>100</v>
      </c>
      <c r="O45" s="93">
        <f t="shared" si="11"/>
        <v>2</v>
      </c>
      <c r="P45" s="114" t="s">
        <v>100</v>
      </c>
      <c r="Q45" s="114">
        <v>1</v>
      </c>
      <c r="R45" s="96">
        <f>IF(Métricas!D38=0,0,(Métricas!D10-Métricas!D38))</f>
        <v>0</v>
      </c>
      <c r="S45" s="96">
        <f>IF(Métricas!E38=0,0,(Métricas!E10-Métricas!E38))</f>
        <v>0</v>
      </c>
      <c r="T45" s="96">
        <f>IF(Métricas!F38=0,0,(Métricas!F10-Métricas!F38))</f>
        <v>0</v>
      </c>
      <c r="U45" s="96">
        <f>IF(Métricas!G38=0,0,(Métricas!G10-Métricas!G38))</f>
        <v>0</v>
      </c>
      <c r="V45" s="96">
        <f>IF(Métricas!H38=0,0,(Métricas!H10-Métricas!H38))</f>
        <v>0</v>
      </c>
      <c r="W45" s="96">
        <f>IF(Métricas!I38=0,0,(Métricas!I10-Métricas!I38))</f>
        <v>0</v>
      </c>
      <c r="X45" s="96">
        <f>IF(Métricas!J38=0,0,(Métricas!J10-Métricas!J38))</f>
        <v>0</v>
      </c>
      <c r="Y45" s="96">
        <f>IF(Métricas!K38=0,0,(Métricas!K10-Métricas!K38))</f>
        <v>0</v>
      </c>
      <c r="Z45" s="96">
        <f>IF(Métricas!L38=0,0,(Métricas!L10-Métricas!L38))</f>
        <v>0</v>
      </c>
      <c r="AA45" s="96">
        <f>IF(Métricas!M38=0,0,(Métricas!M10-Métricas!M38))</f>
        <v>29</v>
      </c>
      <c r="AB45" s="96">
        <f>IF(Métricas!N38=0,0,(Métricas!N10-Métricas!N38))</f>
        <v>0</v>
      </c>
      <c r="AC45" s="96">
        <f>IF(Métricas!O38=0,0,(Métricas!O10-Métricas!O38))</f>
        <v>26</v>
      </c>
      <c r="AD45" s="96">
        <f>IF(Métricas!P38=0,0,(Métricas!P10-Métricas!P38))</f>
        <v>54</v>
      </c>
      <c r="AE45" s="96">
        <f>IF(Métricas!Q38=0,0,(Métricas!Q10-Métricas!Q38))</f>
        <v>0</v>
      </c>
      <c r="AF45" s="96">
        <f>IF(Métricas!R38=0,0,(Métricas!R10-Métricas!R38))</f>
        <v>0</v>
      </c>
      <c r="AG45" s="96">
        <f>IF(Métricas!S38=0,0,(Métricas!S10-Métricas!S38))</f>
        <v>0</v>
      </c>
      <c r="AH45" s="96">
        <f>IF(Métricas!T38=0,0,(Métricas!T10-Métricas!T38))</f>
        <v>0</v>
      </c>
      <c r="AI45" s="96">
        <f>IF(Métricas!U38=0,0,(Métricas!U10-Métricas!U38))</f>
        <v>0</v>
      </c>
      <c r="AJ45" s="96">
        <f>IF(Métricas!V38=0,0,(Métricas!V10-Métricas!V38))</f>
        <v>0</v>
      </c>
      <c r="AK45" s="96">
        <f>IF(Métricas!W38=0,0,(Métricas!W10-Métricas!W38))</f>
        <v>54</v>
      </c>
      <c r="AL45" s="96">
        <f>IF(Métricas!X38=0,0,(Métricas!X10-Métricas!X38))</f>
        <v>42</v>
      </c>
      <c r="AM45" s="96">
        <f>IF(Métricas!Y38=0,0,(Métricas!Y10-Métricas!Y38))</f>
        <v>0</v>
      </c>
      <c r="AN45" s="96">
        <f>IF(Métricas!Z38=0,0,(Métricas!Z10-Métricas!Z38))</f>
        <v>0</v>
      </c>
      <c r="AO45" s="96">
        <f>IF(Métricas!AA38=0,0,(Métricas!AA10-Métricas!AA38))</f>
        <v>0</v>
      </c>
      <c r="AP45" s="96">
        <f>IF(Métricas!AB38=0,0,(Métricas!AB10-Métricas!AB38))</f>
        <v>0</v>
      </c>
      <c r="AQ45" s="96">
        <f>IF(Métricas!AC38=0,0,(Métricas!AC10-Métricas!AC38))</f>
        <v>0</v>
      </c>
      <c r="AR45" s="96">
        <f>IF(Métricas!AD38=0,0,(Métricas!AD10-Métricas!AD38))</f>
        <v>0</v>
      </c>
      <c r="AS45" s="96">
        <f>IF(Métricas!AE38=0,0,(Métricas!AE10-Métricas!AE38))</f>
        <v>0</v>
      </c>
      <c r="AT45" s="96">
        <f>IF(Métricas!AF38=0,0,(Métricas!AF10-Métricas!AF38))</f>
        <v>18</v>
      </c>
      <c r="AU45" s="96">
        <f>IF(Métricas!AG38=0,0,(Métricas!AG10-Métricas!AG38))</f>
        <v>0</v>
      </c>
      <c r="AV45" s="96">
        <f>IF(Métricas!AH38=0,0,(Métricas!AH10-Métricas!AH38))</f>
        <v>0</v>
      </c>
      <c r="AW45" s="96">
        <f>IF(Métricas!AI38=0,0,(Métricas!AI10-Métricas!AI38))</f>
        <v>7</v>
      </c>
      <c r="AX45" s="96">
        <f>IF(Métricas!AJ38=0,0,(Métricas!AJ10-Métricas!AJ38))</f>
        <v>17</v>
      </c>
      <c r="AY45" s="96">
        <f>IF(Métricas!AK38=0,0,(Métricas!AK10-Métricas!AK38))</f>
        <v>7</v>
      </c>
      <c r="AZ45" s="96">
        <f>IF(Métricas!AL38=0,0,(Métricas!AL10-Métricas!AL38))</f>
        <v>0</v>
      </c>
      <c r="BA45" s="96">
        <f>IF(Métricas!AM38=0,0,(Métricas!AM10-Métricas!AM38))</f>
        <v>21</v>
      </c>
      <c r="BB45" s="96">
        <f>IF(Métricas!AN38=0,0,(Métricas!AN10-Métricas!AN38))</f>
        <v>31</v>
      </c>
      <c r="BC45" s="96">
        <f>IF(Métricas!AO38=0,0,(Métricas!AO10-Métricas!AO38))</f>
        <v>32</v>
      </c>
      <c r="BD45" s="96">
        <f>IF(Métricas!AP38=0,0,(Métricas!AP10-Métricas!AP38))</f>
        <v>0</v>
      </c>
      <c r="BE45" s="96">
        <f>IF(Métricas!AQ38=0,0,(Métricas!AQ10-Métricas!AQ38))</f>
        <v>0</v>
      </c>
      <c r="BF45" s="96">
        <f>IF(Métricas!AR38=0,0,(Métricas!AR10-Métricas!AR38))</f>
        <v>0</v>
      </c>
      <c r="BG45" s="96">
        <f>IF(Métricas!AS38=0,0,(Métricas!AS10-Métricas!AS38))</f>
        <v>0</v>
      </c>
      <c r="BH45" s="96">
        <f>IF(Métricas!AT38=0,0,(Métricas!AT10-Métricas!AT38))</f>
        <v>2</v>
      </c>
      <c r="BI45" s="96">
        <f>IF(Métricas!AU38=0,0,(Métricas!AU10-Métricas!AU38))</f>
        <v>19</v>
      </c>
      <c r="BJ45" s="96">
        <f>IF(Métricas!AV38=0,0,(Métricas!AV10-Métricas!AV38))</f>
        <v>0</v>
      </c>
      <c r="BK45" s="96">
        <f>IF(Métricas!AW38=0,0,(Métricas!AW10-Métricas!AW38))</f>
        <v>0</v>
      </c>
      <c r="BL45" s="96">
        <f>IF(Métricas!AX38=0,0,(Métricas!AX10-Métricas!AX38))</f>
        <v>0</v>
      </c>
      <c r="BM45" s="96">
        <f>IF(Métricas!AY38=0,0,(Métricas!AY10-Métricas!AY38))</f>
        <v>0</v>
      </c>
      <c r="BN45" s="96">
        <f>IF(Métricas!AZ38=0,0,(Métricas!AZ10-Métricas!AZ38))</f>
        <v>0</v>
      </c>
      <c r="BO45" s="96">
        <f>IF(Métricas!BA38=0,0,(Métricas!BA10-Métricas!BA38))</f>
        <v>0</v>
      </c>
      <c r="BP45" s="96">
        <f>IF(Métricas!BB38=0,0,(Métricas!BB10-Métricas!BB38))</f>
        <v>0</v>
      </c>
      <c r="BQ45" s="96">
        <f>IF(Métricas!BC38=0,0,(Métricas!BC10-Métricas!BC38))</f>
        <v>0</v>
      </c>
      <c r="BR45" s="96">
        <f>IF(Métricas!BD38=0,0,(Métricas!BD10-Métricas!BD38))</f>
        <v>0</v>
      </c>
      <c r="BS45" s="96">
        <f>IF(Métricas!BE38=0,0,(Métricas!BE10-Métricas!BE38))</f>
        <v>0</v>
      </c>
      <c r="BT45" s="96">
        <f>IF(Métricas!BF38=0,0,(Métricas!BF10-Métricas!BF38))</f>
        <v>0</v>
      </c>
      <c r="BU45" s="96">
        <f>IF(Métricas!BG38=0,0,(Métricas!BG10-Métricas!BG38))</f>
        <v>0</v>
      </c>
      <c r="BV45" s="96">
        <f>IF(Métricas!BH38=0,0,(Métricas!BH10-Métricas!BH38))</f>
        <v>0</v>
      </c>
      <c r="BW45" s="96">
        <f>IF(Métricas!BI38=0,0,(Métricas!BI10-Métricas!BI38))</f>
        <v>0</v>
      </c>
      <c r="BX45" s="96">
        <f>IF(Métricas!BJ38=0,0,(Métricas!BJ10-Métricas!BJ38))</f>
        <v>0</v>
      </c>
      <c r="BY45" s="96">
        <f>IF(Métricas!BK38=0,0,(Métricas!BK10-Métricas!BK38))</f>
        <v>0</v>
      </c>
      <c r="BZ45" s="96">
        <f>IF(Métricas!BL38=0,0,(Métricas!BL10-Métricas!BL38))</f>
        <v>0</v>
      </c>
      <c r="CA45" s="96">
        <f>IF(Métricas!BM38=0,0,(Métricas!BM10-Métricas!BM38))</f>
        <v>0</v>
      </c>
      <c r="CB45" s="96">
        <f>IF(Métricas!BN38=0,0,(Métricas!BN10-Métricas!BN38))</f>
        <v>0</v>
      </c>
    </row>
    <row r="46" spans="2:80" hidden="1" x14ac:dyDescent="0.25">
      <c r="B46" s="211"/>
      <c r="C46" s="132"/>
      <c r="D46" s="133" t="s">
        <v>96</v>
      </c>
      <c r="E46" s="134"/>
      <c r="F46" s="135"/>
      <c r="G46" s="136"/>
      <c r="H46" s="137"/>
      <c r="I46" s="112" t="s">
        <v>101</v>
      </c>
      <c r="J46" s="112">
        <v>30</v>
      </c>
      <c r="K46" s="93" t="s">
        <v>89</v>
      </c>
      <c r="L46" s="93">
        <f t="shared" si="10"/>
        <v>15</v>
      </c>
      <c r="M46" s="103" t="s">
        <v>90</v>
      </c>
      <c r="N46" s="93" t="s">
        <v>100</v>
      </c>
      <c r="O46" s="93">
        <f t="shared" si="11"/>
        <v>30</v>
      </c>
      <c r="P46" s="114" t="s">
        <v>100</v>
      </c>
      <c r="Q46" s="114">
        <v>15</v>
      </c>
      <c r="R46" s="96">
        <f>IF(Métricas!D79=0,0,(Métricas!D10-Métricas!D79))</f>
        <v>0</v>
      </c>
      <c r="S46" s="96">
        <f>IF(Métricas!E79=0,0,(Métricas!E10-Métricas!E79))</f>
        <v>0</v>
      </c>
      <c r="T46" s="96">
        <f>IF(Métricas!F79=0,0,(Métricas!F10-Métricas!F79))</f>
        <v>0</v>
      </c>
      <c r="U46" s="96">
        <f>IF(Métricas!G79=0,0,(Métricas!G10-Métricas!G79))</f>
        <v>0</v>
      </c>
      <c r="V46" s="96">
        <f>IF(Métricas!H79=0,0,(Métricas!H10-Métricas!H79))</f>
        <v>0</v>
      </c>
      <c r="W46" s="96">
        <f>IF(Métricas!I79=0,0,(Métricas!I10-Métricas!I79))</f>
        <v>0</v>
      </c>
      <c r="X46" s="96">
        <f>IF(Métricas!J79=0,0,(Métricas!J10-Métricas!J79))</f>
        <v>0</v>
      </c>
      <c r="Y46" s="96">
        <f>IF(Métricas!K79=0,0,(Métricas!K10-Métricas!K79))</f>
        <v>1</v>
      </c>
      <c r="Z46" s="96">
        <f>IF(Métricas!L79=0,0,(Métricas!L10-Métricas!L79))</f>
        <v>33</v>
      </c>
      <c r="AA46" s="96">
        <f>IF(Métricas!M79=0,0,(Métricas!M10-Métricas!M79))</f>
        <v>64</v>
      </c>
      <c r="AB46" s="96">
        <f>IF(Métricas!N79=0,0,(Métricas!N10-Métricas!N79))</f>
        <v>95</v>
      </c>
      <c r="AC46" s="96">
        <f>IF(Métricas!O79=0,0,(Métricas!O10-Métricas!O79))</f>
        <v>119</v>
      </c>
      <c r="AD46" s="96">
        <f>IF(Métricas!P79=0,0,(Métricas!P10-Métricas!P79))</f>
        <v>147</v>
      </c>
      <c r="AE46" s="96">
        <f>IF(Métricas!Q79=0,0,(Métricas!Q10-Métricas!Q79))</f>
        <v>0</v>
      </c>
      <c r="AF46" s="96">
        <f>IF(Métricas!R79=0,0,(Métricas!R10-Métricas!R79))</f>
        <v>0</v>
      </c>
      <c r="AG46" s="96">
        <f>IF(Métricas!S79=0,0,(Métricas!S10-Métricas!S79))</f>
        <v>0</v>
      </c>
      <c r="AH46" s="96">
        <f>IF(Métricas!T79=0,0,(Métricas!T10-Métricas!T79))</f>
        <v>0</v>
      </c>
      <c r="AI46" s="96">
        <f>IF(Métricas!U79=0,0,(Métricas!U10-Métricas!U79))</f>
        <v>0</v>
      </c>
      <c r="AJ46" s="96">
        <f>IF(Métricas!V79=0,0,(Métricas!V10-Métricas!V79))</f>
        <v>0</v>
      </c>
      <c r="AK46" s="96">
        <f>IF(Métricas!W79=0,0,(Métricas!W10-Métricas!W79))</f>
        <v>0</v>
      </c>
      <c r="AL46" s="96">
        <f>IF(Métricas!X79=0,0,(Métricas!X10-Métricas!X79))</f>
        <v>0</v>
      </c>
      <c r="AM46" s="96">
        <f>IF(Métricas!Y79=0,0,(Métricas!Y10-Métricas!Y79))</f>
        <v>0</v>
      </c>
      <c r="AN46" s="96">
        <f>IF(Métricas!Z79=0,0,(Métricas!Z10-Métricas!Z79))</f>
        <v>0</v>
      </c>
      <c r="AO46" s="96">
        <f>IF(Métricas!AA79=0,0,(Métricas!AA10-Métricas!AA79))</f>
        <v>0</v>
      </c>
      <c r="AP46" s="96">
        <f>IF(Métricas!AB79=0,0,(Métricas!AB10-Métricas!AB79))</f>
        <v>0</v>
      </c>
      <c r="AQ46" s="96">
        <f>IF(Métricas!AC79=0,0,(Métricas!AC10-Métricas!AC79))</f>
        <v>0</v>
      </c>
      <c r="AR46" s="96">
        <f>IF(Métricas!AD79=0,0,(Métricas!AD10-Métricas!AD79))</f>
        <v>0</v>
      </c>
      <c r="AS46" s="96">
        <f>IF(Métricas!AE79=0,0,(Métricas!AE10-Métricas!AE79))</f>
        <v>0</v>
      </c>
      <c r="AT46" s="96">
        <f>IF(Métricas!AF79=0,0,(Métricas!AF10-Métricas!AF79))</f>
        <v>0</v>
      </c>
      <c r="AU46" s="96">
        <f>IF(Métricas!AG79=0,0,(Métricas!AG10-Métricas!AG79))</f>
        <v>0</v>
      </c>
      <c r="AV46" s="96">
        <f>IF(Métricas!AH79=0,0,(Métricas!AH10-Métricas!AH79))</f>
        <v>0</v>
      </c>
      <c r="AW46" s="96">
        <f>IF(Métricas!AI79=0,0,(Métricas!AI10-Métricas!AI79))</f>
        <v>0</v>
      </c>
      <c r="AX46" s="96">
        <f>IF(Métricas!AJ79=0,0,(Métricas!AJ10-Métricas!AJ79))</f>
        <v>0</v>
      </c>
      <c r="AY46" s="96">
        <f>IF(Métricas!AK79=0,0,(Métricas!AK10-Métricas!AK79))</f>
        <v>0</v>
      </c>
      <c r="AZ46" s="96">
        <f>IF(Métricas!AL79=0,0,(Métricas!AL10-Métricas!AL79))</f>
        <v>0</v>
      </c>
      <c r="BA46" s="96">
        <f>IF(Métricas!AM79=0,0,(Métricas!AM10-Métricas!AM79))</f>
        <v>0</v>
      </c>
      <c r="BB46" s="96">
        <f>IF(Métricas!AN79=0,0,(Métricas!AN10-Métricas!AN79))</f>
        <v>0</v>
      </c>
      <c r="BC46" s="96">
        <f>IF(Métricas!AO79=0,0,(Métricas!AO10-Métricas!AO79))</f>
        <v>0</v>
      </c>
      <c r="BD46" s="96">
        <f>IF(Métricas!AP79=0,0,(Métricas!AP10-Métricas!AP79))</f>
        <v>0</v>
      </c>
      <c r="BE46" s="96">
        <f>IF(Métricas!AQ79=0,0,(Métricas!AQ10-Métricas!AQ79))</f>
        <v>0</v>
      </c>
      <c r="BF46" s="96">
        <f>IF(Métricas!AR79=0,0,(Métricas!AR10-Métricas!AR79))</f>
        <v>0</v>
      </c>
      <c r="BG46" s="96">
        <f>IF(Métricas!AS79=0,0,(Métricas!AS10-Métricas!AS79))</f>
        <v>0</v>
      </c>
      <c r="BH46" s="96">
        <f>IF(Métricas!AT79=0,0,(Métricas!AT10-Métricas!AT79))</f>
        <v>0</v>
      </c>
      <c r="BI46" s="96">
        <f>IF(Métricas!AU79=0,0,(Métricas!AU10-Métricas!AU79))</f>
        <v>0</v>
      </c>
      <c r="BJ46" s="96">
        <f>IF(Métricas!AV79=0,0,(Métricas!AV10-Métricas!AV79))</f>
        <v>0</v>
      </c>
      <c r="BK46" s="96">
        <f>IF(Métricas!AW79=0,0,(Métricas!AW10-Métricas!AW79))</f>
        <v>0</v>
      </c>
      <c r="BL46" s="96">
        <f>IF(Métricas!AX79=0,0,(Métricas!AX10-Métricas!AX79))</f>
        <v>0</v>
      </c>
      <c r="BM46" s="96">
        <f>IF(Métricas!AY79=0,0,(Métricas!AY10-Métricas!AY79))</f>
        <v>0</v>
      </c>
      <c r="BN46" s="96">
        <f>IF(Métricas!AZ79=0,0,(Métricas!AZ10-Métricas!AZ79))</f>
        <v>0</v>
      </c>
      <c r="BO46" s="96">
        <f>IF(Métricas!BA79=0,0,(Métricas!BA10-Métricas!BA79))</f>
        <v>0</v>
      </c>
      <c r="BP46" s="96">
        <f>IF(Métricas!BB79=0,0,(Métricas!BB10-Métricas!BB79))</f>
        <v>0</v>
      </c>
      <c r="BQ46" s="96">
        <f>IF(Métricas!BC79=0,0,(Métricas!BC10-Métricas!BC79))</f>
        <v>0</v>
      </c>
      <c r="BR46" s="96">
        <f>IF(Métricas!BD79=0,0,(Métricas!BD10-Métricas!BD79))</f>
        <v>0</v>
      </c>
      <c r="BS46" s="96">
        <f>IF(Métricas!BE79=0,0,(Métricas!BE10-Métricas!BE79))</f>
        <v>0</v>
      </c>
      <c r="BT46" s="96">
        <f>IF(Métricas!BF79=0,0,(Métricas!BF10-Métricas!BF79))</f>
        <v>0</v>
      </c>
      <c r="BU46" s="96">
        <f>IF(Métricas!BG79=0,0,(Métricas!BG10-Métricas!BG79))</f>
        <v>0</v>
      </c>
      <c r="BV46" s="96">
        <f>IF(Métricas!BH79=0,0,(Métricas!BH10-Métricas!BH79))</f>
        <v>0</v>
      </c>
      <c r="BW46" s="96">
        <f>IF(Métricas!BI79=0,0,(Métricas!BI10-Métricas!BI79))</f>
        <v>0</v>
      </c>
      <c r="BX46" s="96">
        <f>IF(Métricas!BJ79=0,0,(Métricas!BJ10-Métricas!BJ79))</f>
        <v>0</v>
      </c>
      <c r="BY46" s="96">
        <f>IF(Métricas!BK79=0,0,(Métricas!BK10-Métricas!BK79))</f>
        <v>0</v>
      </c>
      <c r="BZ46" s="96">
        <f>IF(Métricas!BL79=0,0,(Métricas!BL10-Métricas!BL79))</f>
        <v>0</v>
      </c>
      <c r="CA46" s="96">
        <f>IF(Métricas!BM79=0,0,(Métricas!BM10-Métricas!BM79))</f>
        <v>0</v>
      </c>
      <c r="CB46" s="96">
        <f>IF(Métricas!BN79=0,0,(Métricas!BN10-Métricas!BN79))</f>
        <v>0</v>
      </c>
    </row>
    <row r="47" spans="2:80" x14ac:dyDescent="0.25">
      <c r="B47" s="211"/>
      <c r="C47" s="132"/>
      <c r="D47" s="133" t="s">
        <v>97</v>
      </c>
      <c r="E47" s="134"/>
      <c r="F47" s="135"/>
      <c r="G47" s="136"/>
      <c r="H47" s="137"/>
      <c r="I47" s="112" t="s">
        <v>101</v>
      </c>
      <c r="J47" s="112">
        <v>15</v>
      </c>
      <c r="K47" s="93" t="s">
        <v>89</v>
      </c>
      <c r="L47" s="93">
        <f t="shared" si="10"/>
        <v>10</v>
      </c>
      <c r="M47" s="103" t="s">
        <v>90</v>
      </c>
      <c r="N47" s="93" t="s">
        <v>100</v>
      </c>
      <c r="O47" s="93">
        <f t="shared" si="11"/>
        <v>15</v>
      </c>
      <c r="P47" s="114" t="s">
        <v>100</v>
      </c>
      <c r="Q47" s="114">
        <v>10</v>
      </c>
      <c r="R47" s="96">
        <f>IF(Métricas!D59=0,0,(Métricas!D10-Métricas!D59))</f>
        <v>0</v>
      </c>
      <c r="S47" s="96">
        <f>IF(Métricas!E59=0,0,(Métricas!E10-Métricas!E59))</f>
        <v>0</v>
      </c>
      <c r="T47" s="96">
        <f>IF(Métricas!F59=0,0,(Métricas!F10-Métricas!F59))</f>
        <v>0</v>
      </c>
      <c r="U47" s="96">
        <f>IF(Métricas!G59=0,0,(Métricas!G10-Métricas!G59))</f>
        <v>0</v>
      </c>
      <c r="V47" s="96">
        <f>IF(Métricas!H59=0,0,(Métricas!H10-Métricas!H59))</f>
        <v>0</v>
      </c>
      <c r="W47" s="96">
        <f>IF(Métricas!I59=0,0,(Métricas!I10-Métricas!I59))</f>
        <v>1</v>
      </c>
      <c r="X47" s="96">
        <f>IF(Métricas!J59=0,0,(Métricas!J10-Métricas!J59))</f>
        <v>34</v>
      </c>
      <c r="Y47" s="96">
        <f>IF(Métricas!K59=0,0,(Métricas!K10-Métricas!K59))</f>
        <v>63</v>
      </c>
      <c r="Z47" s="96">
        <f>IF(Métricas!L59=0,0,(Métricas!L10-Métricas!L59))</f>
        <v>21</v>
      </c>
      <c r="AA47" s="96">
        <f>IF(Métricas!M59=0,0,(Métricas!M10-Métricas!M59))</f>
        <v>41</v>
      </c>
      <c r="AB47" s="96">
        <f>IF(Métricas!N59=0,0,(Métricas!N10-Métricas!N59))</f>
        <v>72</v>
      </c>
      <c r="AC47" s="96">
        <f>IF(Métricas!O59=0,0,(Métricas!O10-Métricas!O59))</f>
        <v>103</v>
      </c>
      <c r="AD47" s="96">
        <f>IF(Métricas!P59=0,0,(Métricas!P10-Métricas!P59))</f>
        <v>0</v>
      </c>
      <c r="AE47" s="96">
        <f>IF(Métricas!Q59=0,0,(Métricas!Q10-Métricas!Q59))</f>
        <v>0</v>
      </c>
      <c r="AF47" s="96">
        <f>IF(Métricas!R59=0,0,(Métricas!R10-Métricas!R59))</f>
        <v>2</v>
      </c>
      <c r="AG47" s="96">
        <f>IF(Métricas!S59=0,0,(Métricas!S10-Métricas!S59))</f>
        <v>37</v>
      </c>
      <c r="AH47" s="96">
        <f>IF(Métricas!T59=0,0,(Métricas!T10-Métricas!T59))</f>
        <v>64</v>
      </c>
      <c r="AI47" s="96">
        <f>IF(Métricas!U59=0,0,(Métricas!U10-Métricas!U59))</f>
        <v>19</v>
      </c>
      <c r="AJ47" s="96">
        <f>IF(Métricas!V59=0,0,(Métricas!V10-Métricas!V59))</f>
        <v>47</v>
      </c>
      <c r="AK47" s="96">
        <f>IF(Métricas!W59=0,0,(Métricas!W10-Métricas!W59))</f>
        <v>80</v>
      </c>
      <c r="AL47" s="96">
        <f>IF(Métricas!X59=0,0,(Métricas!X10-Métricas!X59))</f>
        <v>1</v>
      </c>
      <c r="AM47" s="96">
        <f>IF(Métricas!Y59=0,0,(Métricas!Y10-Métricas!Y59))</f>
        <v>0</v>
      </c>
      <c r="AN47" s="96">
        <f>IF(Métricas!Z59=0,0,(Métricas!Z10-Métricas!Z59))</f>
        <v>0</v>
      </c>
      <c r="AO47" s="96">
        <f>IF(Métricas!AA59=0,0,(Métricas!AA10-Métricas!AA59))</f>
        <v>0</v>
      </c>
      <c r="AP47" s="96">
        <f>IF(Métricas!AB59=0,0,(Métricas!AB10-Métricas!AB59))</f>
        <v>0</v>
      </c>
      <c r="AQ47" s="96">
        <f>IF(Métricas!AC59=0,0,(Métricas!AC10-Métricas!AC59))</f>
        <v>0</v>
      </c>
      <c r="AR47" s="96">
        <f>IF(Métricas!AD59=0,0,(Métricas!AD10-Métricas!AD59))</f>
        <v>5</v>
      </c>
      <c r="AS47" s="96">
        <f>IF(Métricas!AE59=0,0,(Métricas!AE10-Métricas!AE59))</f>
        <v>20</v>
      </c>
      <c r="AT47" s="96">
        <f>IF(Métricas!AF59=0,0,(Métricas!AF10-Métricas!AF59))</f>
        <v>7</v>
      </c>
      <c r="AU47" s="96">
        <f>IF(Métricas!AG59=0,0,(Métricas!AG10-Métricas!AG59))</f>
        <v>11</v>
      </c>
      <c r="AV47" s="96">
        <f>IF(Métricas!AH59=0,0,(Métricas!AH10-Métricas!AH59))</f>
        <v>0</v>
      </c>
      <c r="AW47" s="96">
        <f>IF(Métricas!AI59=0,0,(Métricas!AI10-Métricas!AI59))</f>
        <v>0</v>
      </c>
      <c r="AX47" s="96">
        <f>IF(Métricas!AJ59=0,0,(Métricas!AJ10-Métricas!AJ59))</f>
        <v>0</v>
      </c>
      <c r="AY47" s="96">
        <f>IF(Métricas!AK59=0,0,(Métricas!AK10-Métricas!AK59))</f>
        <v>0</v>
      </c>
      <c r="AZ47" s="96">
        <f>IF(Métricas!AL59=0,0,(Métricas!AL10-Métricas!AL59))</f>
        <v>0</v>
      </c>
      <c r="BA47" s="96">
        <f>IF(Métricas!AM59=0,0,(Métricas!AM10-Métricas!AM59))</f>
        <v>0</v>
      </c>
      <c r="BB47" s="96">
        <f>IF(Métricas!AN59=0,0,(Métricas!AN10-Métricas!AN59))</f>
        <v>0</v>
      </c>
      <c r="BC47" s="96">
        <f>IF(Métricas!AO59=0,0,(Métricas!AO10-Métricas!AO59))</f>
        <v>13</v>
      </c>
      <c r="BD47" s="96">
        <f>IF(Métricas!AP59=0,0,(Métricas!AP10-Métricas!AP59))</f>
        <v>0</v>
      </c>
      <c r="BE47" s="96">
        <f>IF(Métricas!AQ59=0,0,(Métricas!AQ10-Métricas!AQ59))</f>
        <v>0</v>
      </c>
      <c r="BF47" s="96">
        <f>IF(Métricas!AR59=0,0,(Métricas!AR10-Métricas!AR59))</f>
        <v>0</v>
      </c>
      <c r="BG47" s="96">
        <f>IF(Métricas!AS59=0,0,(Métricas!AS10-Métricas!AS59))</f>
        <v>4</v>
      </c>
      <c r="BH47" s="96">
        <f>IF(Métricas!AT59=0,0,(Métricas!AT10-Métricas!AT59))</f>
        <v>0</v>
      </c>
      <c r="BI47" s="96">
        <f>IF(Métricas!AU59=0,0,(Métricas!AU10-Métricas!AU59))</f>
        <v>7</v>
      </c>
      <c r="BJ47" s="96">
        <f>IF(Métricas!AV59=0,0,(Métricas!AV10-Métricas!AV59))</f>
        <v>0</v>
      </c>
      <c r="BK47" s="96">
        <f>IF(Métricas!AW59=0,0,(Métricas!AW10-Métricas!AW59))</f>
        <v>0</v>
      </c>
      <c r="BL47" s="96">
        <f>IF(Métricas!AX59=0,0,(Métricas!AX10-Métricas!AX59))</f>
        <v>0</v>
      </c>
      <c r="BM47" s="96">
        <f>IF(Métricas!AY59=0,0,(Métricas!AY10-Métricas!AY59))</f>
        <v>0</v>
      </c>
      <c r="BN47" s="96">
        <f>IF(Métricas!AZ59=0,0,(Métricas!AZ10-Métricas!AZ59))</f>
        <v>0</v>
      </c>
      <c r="BO47" s="96">
        <f>IF(Métricas!BA59=0,0,(Métricas!BA10-Métricas!BA59))</f>
        <v>0</v>
      </c>
      <c r="BP47" s="96">
        <f>IF(Métricas!BB59=0,0,(Métricas!BB10-Métricas!BB59))</f>
        <v>0</v>
      </c>
      <c r="BQ47" s="96">
        <f>IF(Métricas!BC59=0,0,(Métricas!BC10-Métricas!BC59))</f>
        <v>0</v>
      </c>
      <c r="BR47" s="96">
        <f>IF(Métricas!BD59=0,0,(Métricas!BD10-Métricas!BD59))</f>
        <v>0</v>
      </c>
      <c r="BS47" s="96">
        <f>IF(Métricas!BE59=0,0,(Métricas!BE10-Métricas!BE59))</f>
        <v>0</v>
      </c>
      <c r="BT47" s="96">
        <f>IF(Métricas!BF59=0,0,(Métricas!BF10-Métricas!BF59))</f>
        <v>0</v>
      </c>
      <c r="BU47" s="96">
        <f>IF(Métricas!BG59=0,0,(Métricas!BG10-Métricas!BG59))</f>
        <v>0</v>
      </c>
      <c r="BV47" s="96">
        <f>IF(Métricas!BH59=0,0,(Métricas!BH10-Métricas!BH59))</f>
        <v>0</v>
      </c>
      <c r="BW47" s="96">
        <f>IF(Métricas!BI59=0,0,(Métricas!BI10-Métricas!BI59))</f>
        <v>0</v>
      </c>
      <c r="BX47" s="96">
        <f>IF(Métricas!BJ59=0,0,(Métricas!BJ10-Métricas!BJ59))</f>
        <v>0</v>
      </c>
      <c r="BY47" s="96">
        <f>IF(Métricas!BK59=0,0,(Métricas!BK10-Métricas!BK59))</f>
        <v>0</v>
      </c>
      <c r="BZ47" s="96">
        <f>IF(Métricas!BL59=0,0,(Métricas!BL10-Métricas!BL59))</f>
        <v>0</v>
      </c>
      <c r="CA47" s="96">
        <f>IF(Métricas!BM59=0,0,(Métricas!BM10-Métricas!BM59))</f>
        <v>0</v>
      </c>
      <c r="CB47" s="96">
        <f>IF(Métricas!BN59=0,0,(Métricas!BN10-Métricas!BN59))</f>
        <v>0</v>
      </c>
    </row>
    <row r="48" spans="2:80" ht="30.6" x14ac:dyDescent="0.25">
      <c r="B48" s="211"/>
      <c r="C48" s="127">
        <v>7</v>
      </c>
      <c r="D48" s="128" t="s">
        <v>117</v>
      </c>
      <c r="E48" s="128" t="s">
        <v>118</v>
      </c>
      <c r="F48" s="129" t="s">
        <v>85</v>
      </c>
      <c r="G48" s="130" t="s">
        <v>86</v>
      </c>
      <c r="H48" s="131" t="s">
        <v>119</v>
      </c>
      <c r="I48" s="138" t="s">
        <v>101</v>
      </c>
      <c r="J48" s="138">
        <v>45</v>
      </c>
      <c r="K48" s="93" t="s">
        <v>89</v>
      </c>
      <c r="L48" s="93">
        <f t="shared" si="10"/>
        <v>30</v>
      </c>
      <c r="M48" s="103" t="s">
        <v>90</v>
      </c>
      <c r="N48" s="93" t="s">
        <v>100</v>
      </c>
      <c r="O48" s="93">
        <f t="shared" si="11"/>
        <v>45</v>
      </c>
      <c r="P48" s="139" t="s">
        <v>100</v>
      </c>
      <c r="Q48" s="139">
        <v>30</v>
      </c>
      <c r="R48" s="96">
        <f>Métricas!D12-Métricas!D10</f>
        <v>-84</v>
      </c>
      <c r="S48" s="96">
        <f>Métricas!E12-Métricas!E10</f>
        <v>0</v>
      </c>
      <c r="T48" s="96">
        <f>Métricas!F12-Métricas!F10</f>
        <v>0</v>
      </c>
      <c r="U48" s="96">
        <f>Métricas!G12-Métricas!G10</f>
        <v>-41</v>
      </c>
      <c r="V48" s="96">
        <f>Métricas!H12-Métricas!H10</f>
        <v>178</v>
      </c>
      <c r="W48" s="96">
        <f>Métricas!I12-Métricas!I10</f>
        <v>147</v>
      </c>
      <c r="X48" s="96">
        <f>Métricas!J12-Métricas!J10</f>
        <v>65</v>
      </c>
      <c r="Y48" s="96" t="e">
        <f>Métricas!K12-Métricas!K10</f>
        <v>#N/A</v>
      </c>
      <c r="Z48" s="96">
        <f>Métricas!L12-Métricas!L10</f>
        <v>22</v>
      </c>
      <c r="AA48" s="96">
        <f>Métricas!M12-Métricas!M10</f>
        <v>30</v>
      </c>
      <c r="AB48" s="96">
        <f>Métricas!N12-Métricas!N10</f>
        <v>17</v>
      </c>
      <c r="AC48" s="96">
        <f>Métricas!O12-Métricas!O10</f>
        <v>2</v>
      </c>
      <c r="AD48" s="96">
        <f>Métricas!P12-Métricas!P10</f>
        <v>-24</v>
      </c>
      <c r="AE48" s="96">
        <f>Métricas!Q12-Métricas!Q10</f>
        <v>46</v>
      </c>
      <c r="AF48" s="96">
        <f>Métricas!R12-Métricas!R10</f>
        <v>41</v>
      </c>
      <c r="AG48" s="96">
        <f>Métricas!S12-Métricas!S10</f>
        <v>34</v>
      </c>
      <c r="AH48" s="96">
        <f>Métricas!T12-Métricas!T10</f>
        <v>55</v>
      </c>
      <c r="AI48" s="96">
        <f>Métricas!U12-Métricas!U10</f>
        <v>42</v>
      </c>
      <c r="AJ48" s="96">
        <f>Métricas!V12-Métricas!V10</f>
        <v>51</v>
      </c>
      <c r="AK48" s="96">
        <f>Métricas!W12-Métricas!W10</f>
        <v>44</v>
      </c>
      <c r="AL48" s="96">
        <f>Métricas!X12-Métricas!X10</f>
        <v>36</v>
      </c>
      <c r="AM48" s="96">
        <f>Métricas!Y12-Métricas!Y10</f>
        <v>61</v>
      </c>
      <c r="AN48" s="96">
        <f>Métricas!Z12-Métricas!Z10</f>
        <v>30</v>
      </c>
      <c r="AO48" s="96">
        <f>Métricas!AA12-Métricas!AA10</f>
        <v>-1</v>
      </c>
      <c r="AP48" s="96">
        <f>Métricas!AB12-Métricas!AB10</f>
        <v>-30</v>
      </c>
      <c r="AQ48" s="96">
        <f>Métricas!AC12-Métricas!AC10</f>
        <v>22</v>
      </c>
      <c r="AR48" s="96">
        <f>Métricas!AD12-Métricas!AD10</f>
        <v>57</v>
      </c>
      <c r="AS48" s="96">
        <f>Métricas!AE12-Métricas!AE10</f>
        <v>54</v>
      </c>
      <c r="AT48" s="96">
        <f>Métricas!AF12-Métricas!AF10</f>
        <v>50</v>
      </c>
      <c r="AU48" s="96">
        <f>Métricas!AG12-Métricas!AG10</f>
        <v>49</v>
      </c>
      <c r="AV48" s="96">
        <f>Métricas!AH12-Métricas!AH10</f>
        <v>75</v>
      </c>
      <c r="AW48" s="96">
        <f>Métricas!AI12-Métricas!AI10</f>
        <v>65</v>
      </c>
      <c r="AX48" s="96">
        <f>Métricas!AJ12-Métricas!AJ10</f>
        <v>50</v>
      </c>
      <c r="AY48" s="96">
        <f>Métricas!AK12-Métricas!AK10</f>
        <v>54</v>
      </c>
      <c r="AZ48" s="96">
        <f>Métricas!AL12-Métricas!AL10</f>
        <v>163</v>
      </c>
      <c r="BA48" s="96">
        <f>Métricas!AM12-Métricas!AM10</f>
        <v>133</v>
      </c>
      <c r="BB48" s="96">
        <f>Métricas!AN12-Métricas!AN10</f>
        <v>103</v>
      </c>
      <c r="BC48" s="96">
        <f>Métricas!AO12-Métricas!AO10</f>
        <v>79</v>
      </c>
      <c r="BD48" s="96">
        <f>Métricas!AP12-Métricas!AP10</f>
        <v>134</v>
      </c>
      <c r="BE48" s="96">
        <f>Métricas!AQ12-Métricas!AQ10</f>
        <v>105</v>
      </c>
      <c r="BF48" s="96">
        <f>Métricas!AR12-Métricas!AR10</f>
        <v>124</v>
      </c>
      <c r="BG48" s="96">
        <f>Métricas!AS12-Métricas!AS10</f>
        <v>113</v>
      </c>
      <c r="BH48" s="96">
        <f>Métricas!AT12-Métricas!AT10</f>
        <v>97</v>
      </c>
      <c r="BI48" s="96">
        <f>Métricas!AU12-Métricas!AU10</f>
        <v>84</v>
      </c>
      <c r="BJ48" s="96">
        <f>Métricas!AV12-Métricas!AV10</f>
        <v>0</v>
      </c>
      <c r="BK48" s="96">
        <f>Métricas!AW12-Métricas!AW10</f>
        <v>0</v>
      </c>
      <c r="BL48" s="96">
        <f>Métricas!AX12-Métricas!AX10</f>
        <v>0</v>
      </c>
      <c r="BM48" s="96">
        <f>Métricas!AY12-Métricas!AY10</f>
        <v>0</v>
      </c>
      <c r="BN48" s="96">
        <f>Métricas!AZ12-Métricas!AZ10</f>
        <v>0</v>
      </c>
      <c r="BO48" s="96">
        <f>Métricas!BA12-Métricas!BA10</f>
        <v>0</v>
      </c>
      <c r="BP48" s="96">
        <f>Métricas!BB12-Métricas!BB10</f>
        <v>0</v>
      </c>
      <c r="BQ48" s="96">
        <f>Métricas!BC12-Métricas!BC10</f>
        <v>0</v>
      </c>
      <c r="BR48" s="96">
        <f>Métricas!BD12-Métricas!BD10</f>
        <v>0</v>
      </c>
      <c r="BS48" s="96">
        <f>Métricas!BE12-Métricas!BE10</f>
        <v>0</v>
      </c>
      <c r="BT48" s="96">
        <f>Métricas!BF12-Métricas!BF10</f>
        <v>0</v>
      </c>
      <c r="BU48" s="96">
        <f>Métricas!BG12-Métricas!BG10</f>
        <v>0</v>
      </c>
      <c r="BV48" s="96">
        <f>Métricas!BH12-Métricas!BH10</f>
        <v>0</v>
      </c>
      <c r="BW48" s="96">
        <f>Métricas!BI12-Métricas!BI10</f>
        <v>0</v>
      </c>
      <c r="BX48" s="96">
        <f>Métricas!BJ12-Métricas!BJ10</f>
        <v>0</v>
      </c>
      <c r="BY48" s="96">
        <f>Métricas!BK12-Métricas!BK10</f>
        <v>0</v>
      </c>
      <c r="BZ48" s="96">
        <f>Métricas!BL12-Métricas!BL10</f>
        <v>0</v>
      </c>
      <c r="CA48" s="96">
        <f>Métricas!BM12-Métricas!BM10</f>
        <v>0</v>
      </c>
      <c r="CB48" s="96">
        <f>Métricas!BN12-Métricas!BN10</f>
        <v>0</v>
      </c>
    </row>
    <row r="49" spans="2:80" ht="51" x14ac:dyDescent="0.25">
      <c r="B49" s="211"/>
      <c r="C49" s="127">
        <v>8</v>
      </c>
      <c r="D49" s="128" t="s">
        <v>120</v>
      </c>
      <c r="E49" s="128" t="s">
        <v>121</v>
      </c>
      <c r="F49" s="129" t="s">
        <v>85</v>
      </c>
      <c r="G49" s="130" t="s">
        <v>86</v>
      </c>
      <c r="H49" s="131" t="s">
        <v>122</v>
      </c>
      <c r="I49" s="138" t="s">
        <v>101</v>
      </c>
      <c r="J49" s="138">
        <v>15</v>
      </c>
      <c r="K49" s="93" t="s">
        <v>89</v>
      </c>
      <c r="L49" s="93">
        <f t="shared" si="10"/>
        <v>10</v>
      </c>
      <c r="M49" s="103" t="s">
        <v>90</v>
      </c>
      <c r="N49" s="93" t="s">
        <v>100</v>
      </c>
      <c r="O49" s="93">
        <f t="shared" si="11"/>
        <v>15</v>
      </c>
      <c r="P49" s="139" t="s">
        <v>100</v>
      </c>
      <c r="Q49" s="139">
        <v>10</v>
      </c>
      <c r="R49" s="96">
        <f>IF(Métricas!D13=0,0,(Métricas!D10-Métricas!D13))</f>
        <v>235</v>
      </c>
      <c r="S49" s="96">
        <f>IF(Métricas!E13=0,0,(Métricas!E10-Métricas!E13))</f>
        <v>0</v>
      </c>
      <c r="T49" s="96">
        <f>IF(Métricas!F13=0,0,(Métricas!F10-Métricas!F13))</f>
        <v>0</v>
      </c>
      <c r="U49" s="96">
        <f>IF(Métricas!G13=0,0,(Métricas!G10-Métricas!G13))</f>
        <v>71</v>
      </c>
      <c r="V49" s="96">
        <f>IF(Métricas!H13=0,0,(Métricas!H10-Métricas!H13))</f>
        <v>18</v>
      </c>
      <c r="W49" s="96">
        <f>IF(Métricas!I13=0,0,(Métricas!I10-Métricas!I13))</f>
        <v>74</v>
      </c>
      <c r="X49" s="96">
        <f>IF(Métricas!J13=0,0,(Métricas!J10-Métricas!J13))</f>
        <v>91</v>
      </c>
      <c r="Y49" s="96">
        <f>IF(Métricas!K13=0,0,(Métricas!K10-Métricas!K13))</f>
        <v>120</v>
      </c>
      <c r="Z49" s="96">
        <f>IF(Métricas!L13=0,0,(Métricas!L10-Métricas!L13))</f>
        <v>152</v>
      </c>
      <c r="AA49" s="96">
        <f>IF(Métricas!M13=0,0,(Métricas!M10-Métricas!M13))</f>
        <v>181</v>
      </c>
      <c r="AB49" s="96">
        <f>IF(Métricas!N13=0,0,(Métricas!N10-Métricas!N13))</f>
        <v>212</v>
      </c>
      <c r="AC49" s="96">
        <f>IF(Métricas!O13=0,0,(Métricas!O10-Métricas!O13))</f>
        <v>147</v>
      </c>
      <c r="AD49" s="96">
        <f>IF(Métricas!P13=0,0,(Métricas!P10-Métricas!P13))</f>
        <v>159</v>
      </c>
      <c r="AE49" s="96">
        <f>IF(Métricas!Q13=0,0,(Métricas!Q10-Métricas!Q13))</f>
        <v>192</v>
      </c>
      <c r="AF49" s="96">
        <f>IF(Métricas!R13=0,0,(Métricas!R10-Métricas!R13))</f>
        <v>124</v>
      </c>
      <c r="AG49" s="96">
        <f>IF(Métricas!S13=0,0,(Métricas!S10-Métricas!S13))</f>
        <v>415</v>
      </c>
      <c r="AH49" s="96">
        <f>IF(Métricas!T13=0,0,(Métricas!T10-Métricas!T13))</f>
        <v>215</v>
      </c>
      <c r="AI49" s="96">
        <f>IF(Métricas!U13=0,0,(Métricas!U10-Métricas!U13))</f>
        <v>150</v>
      </c>
      <c r="AJ49" s="96">
        <f>IF(Métricas!V13=0,0,(Métricas!V10-Métricas!V13))</f>
        <v>150</v>
      </c>
      <c r="AK49" s="96">
        <f>IF(Métricas!W13=0,0,(Métricas!W10-Métricas!W13))</f>
        <v>506</v>
      </c>
      <c r="AL49" s="96">
        <f>IF(Métricas!X13=0,0,(Métricas!X10-Métricas!X13))</f>
        <v>85</v>
      </c>
      <c r="AM49" s="96">
        <f>IF(Métricas!Y13=0,0,(Métricas!Y10-Métricas!Y13))</f>
        <v>46</v>
      </c>
      <c r="AN49" s="96">
        <f>IF(Métricas!Z13=0,0,(Métricas!Z10-Métricas!Z13))</f>
        <v>77</v>
      </c>
      <c r="AO49" s="96">
        <f>IF(Métricas!AA13=0,0,(Métricas!AA10-Métricas!AA13))</f>
        <v>106</v>
      </c>
      <c r="AP49" s="96">
        <f>IF(Métricas!AB13=0,0,(Métricas!AB10-Métricas!AB13))</f>
        <v>135</v>
      </c>
      <c r="AQ49" s="96">
        <f>IF(Métricas!AC13=0,0,(Métricas!AC10-Métricas!AC13))</f>
        <v>146</v>
      </c>
      <c r="AR49" s="96">
        <f>IF(Métricas!AD13=0,0,(Métricas!AD10-Métricas!AD13))</f>
        <v>84</v>
      </c>
      <c r="AS49" s="96">
        <f>IF(Métricas!AE13=0,0,(Métricas!AE10-Métricas!AE13))</f>
        <v>112</v>
      </c>
      <c r="AT49" s="96">
        <f>IF(Métricas!AF13=0,0,(Métricas!AF10-Métricas!AF13))</f>
        <v>67</v>
      </c>
      <c r="AU49" s="96">
        <f>IF(Métricas!AG13=0,0,(Métricas!AG10-Métricas!AG13))</f>
        <v>33</v>
      </c>
      <c r="AV49" s="96">
        <f>IF(Métricas!AH13=0,0,(Métricas!AH10-Métricas!AH13))</f>
        <v>63</v>
      </c>
      <c r="AW49" s="96">
        <f>IF(Métricas!AI13=0,0,(Métricas!AI10-Métricas!AI13))</f>
        <v>82</v>
      </c>
      <c r="AX49" s="96">
        <f>IF(Métricas!AJ13=0,0,(Métricas!AJ10-Métricas!AJ13))</f>
        <v>3</v>
      </c>
      <c r="AY49" s="96">
        <f>IF(Métricas!AK13=0,0,(Métricas!AK10-Métricas!AK13))</f>
        <v>35</v>
      </c>
      <c r="AZ49" s="96">
        <f>IF(Métricas!AL13=0,0,(Métricas!AL10-Métricas!AL13))</f>
        <v>26</v>
      </c>
      <c r="BA49" s="96">
        <f>IF(Métricas!AM13=0,0,(Métricas!AM10-Métricas!AM13))</f>
        <v>26</v>
      </c>
      <c r="BB49" s="96">
        <f>IF(Métricas!AN13=0,0,(Métricas!AN10-Métricas!AN13))</f>
        <v>56</v>
      </c>
      <c r="BC49" s="96">
        <f>IF(Métricas!AO13=0,0,(Métricas!AO10-Métricas!AO13))</f>
        <v>52</v>
      </c>
      <c r="BD49" s="96">
        <f>IF(Métricas!AP13=0,0,(Métricas!AP10-Métricas!AP13))</f>
        <v>57</v>
      </c>
      <c r="BE49" s="96">
        <f>IF(Métricas!AQ13=0,0,(Métricas!AQ10-Métricas!AQ13))</f>
        <v>58</v>
      </c>
      <c r="BF49" s="96">
        <f>IF(Métricas!AR13=0,0,(Métricas!AR10-Métricas!AR13))</f>
        <v>63</v>
      </c>
      <c r="BG49" s="96">
        <f>IF(Métricas!AS13=0,0,(Métricas!AS10-Métricas!AS13))</f>
        <v>35</v>
      </c>
      <c r="BH49" s="96">
        <f>IF(Métricas!AT13=0,0,(Métricas!AT10-Métricas!AT13))</f>
        <v>30</v>
      </c>
      <c r="BI49" s="96">
        <f>IF(Métricas!AU13=0,0,(Métricas!AU10-Métricas!AU13))</f>
        <v>20</v>
      </c>
      <c r="BJ49" s="96">
        <f>IF(Métricas!AV13=0,0,(Métricas!AV10-Métricas!AV13))</f>
        <v>0</v>
      </c>
      <c r="BK49" s="96">
        <f>IF(Métricas!AW13=0,0,(Métricas!AW10-Métricas!AW13))</f>
        <v>0</v>
      </c>
      <c r="BL49" s="96">
        <f>IF(Métricas!AX13=0,0,(Métricas!AX10-Métricas!AX13))</f>
        <v>0</v>
      </c>
      <c r="BM49" s="96">
        <f>IF(Métricas!AY13=0,0,(Métricas!AY10-Métricas!AY13))</f>
        <v>0</v>
      </c>
      <c r="BN49" s="96">
        <f>IF(Métricas!AZ13=0,0,(Métricas!AZ10-Métricas!AZ13))</f>
        <v>0</v>
      </c>
      <c r="BO49" s="96">
        <f>IF(Métricas!BA13=0,0,(Métricas!BA10-Métricas!BA13))</f>
        <v>0</v>
      </c>
      <c r="BP49" s="96">
        <f>IF(Métricas!BB13=0,0,(Métricas!BB10-Métricas!BB13))</f>
        <v>0</v>
      </c>
      <c r="BQ49" s="96">
        <f>IF(Métricas!BC13=0,0,(Métricas!BC10-Métricas!BC13))</f>
        <v>0</v>
      </c>
      <c r="BR49" s="96">
        <f>IF(Métricas!BD13=0,0,(Métricas!BD10-Métricas!BD13))</f>
        <v>0</v>
      </c>
      <c r="BS49" s="96">
        <f>IF(Métricas!BE13=0,0,(Métricas!BE10-Métricas!BE13))</f>
        <v>0</v>
      </c>
      <c r="BT49" s="96">
        <f>IF(Métricas!BF13=0,0,(Métricas!BF10-Métricas!BF13))</f>
        <v>0</v>
      </c>
      <c r="BU49" s="96">
        <f>IF(Métricas!BG13=0,0,(Métricas!BG10-Métricas!BG13))</f>
        <v>0</v>
      </c>
      <c r="BV49" s="96">
        <f>IF(Métricas!BH13=0,0,(Métricas!BH10-Métricas!BH13))</f>
        <v>0</v>
      </c>
      <c r="BW49" s="96">
        <f>IF(Métricas!BI13=0,0,(Métricas!BI10-Métricas!BI13))</f>
        <v>0</v>
      </c>
      <c r="BX49" s="96">
        <f>IF(Métricas!BJ13=0,0,(Métricas!BJ10-Métricas!BJ13))</f>
        <v>0</v>
      </c>
      <c r="BY49" s="96">
        <f>IF(Métricas!BK13=0,0,(Métricas!BK10-Métricas!BK13))</f>
        <v>0</v>
      </c>
      <c r="BZ49" s="96">
        <f>IF(Métricas!BL13=0,0,(Métricas!BL10-Métricas!BL13))</f>
        <v>0</v>
      </c>
      <c r="CA49" s="96">
        <f>IF(Métricas!BM13=0,0,(Métricas!BM10-Métricas!BM13))</f>
        <v>0</v>
      </c>
      <c r="CB49" s="96">
        <f>IF(Métricas!BN13=0,0,(Métricas!BN10-Métricas!BN13))</f>
        <v>0</v>
      </c>
    </row>
    <row r="50" spans="2:80" ht="20.399999999999999" x14ac:dyDescent="0.25">
      <c r="B50" s="212" t="s">
        <v>123</v>
      </c>
      <c r="C50" s="140">
        <v>9</v>
      </c>
      <c r="D50" s="141" t="s">
        <v>124</v>
      </c>
      <c r="E50" s="142" t="s">
        <v>125</v>
      </c>
      <c r="F50" s="143"/>
      <c r="G50" s="144"/>
      <c r="H50" s="145" t="s">
        <v>126</v>
      </c>
      <c r="I50" s="146" t="s">
        <v>100</v>
      </c>
      <c r="J50" s="146">
        <v>0.7</v>
      </c>
      <c r="K50" s="147" t="s">
        <v>89</v>
      </c>
      <c r="L50" s="147">
        <f>J50</f>
        <v>0.7</v>
      </c>
      <c r="M50" s="103" t="s">
        <v>90</v>
      </c>
      <c r="N50" s="147" t="s">
        <v>127</v>
      </c>
      <c r="O50" s="147">
        <v>0.9</v>
      </c>
      <c r="P50" s="148" t="s">
        <v>101</v>
      </c>
      <c r="Q50" s="148">
        <v>0.9</v>
      </c>
      <c r="R50" s="126">
        <f>IF(Métricas!D14=0,0,(Métricas!D15/Métricas!D14))</f>
        <v>0.53846153846153844</v>
      </c>
      <c r="S50" s="126">
        <f>IF(Métricas!E14=0,0,(Métricas!E15/Métricas!E14))</f>
        <v>0.5641025641025641</v>
      </c>
      <c r="T50" s="126">
        <f>IF(Métricas!F14=0,0,(Métricas!F15/Métricas!F14))</f>
        <v>0.33333333333333331</v>
      </c>
      <c r="U50" s="126">
        <f>IF(Métricas!G14=0,0,(Métricas!G15/Métricas!G14))</f>
        <v>0.75</v>
      </c>
      <c r="V50" s="126">
        <f>IF(Métricas!H14=0,0,(Métricas!H15/Métricas!H14))</f>
        <v>0.125</v>
      </c>
      <c r="W50" s="126">
        <f>IF(Métricas!I14=0,0,(Métricas!I15/Métricas!I14))</f>
        <v>0.7321428571428571</v>
      </c>
      <c r="X50" s="126">
        <f>IF(Métricas!J14=0,0,(Métricas!J15/Métricas!J14))</f>
        <v>0.86486486486486491</v>
      </c>
      <c r="Y50" s="126">
        <f>IF(Métricas!K14=0,0,(Métricas!K15/Métricas!K14))</f>
        <v>0.58823529411764708</v>
      </c>
      <c r="Z50" s="126">
        <f>IF(Métricas!L14=0,0,(Métricas!L15/Métricas!L14))</f>
        <v>0.49122807017543857</v>
      </c>
      <c r="AA50" s="126">
        <f>IF(Métricas!M14=0,0,(Métricas!M15/Métricas!M14))</f>
        <v>0.7021276595744681</v>
      </c>
      <c r="AB50" s="126">
        <f>IF(Métricas!N14=0,0,(Métricas!N15/Métricas!N14))</f>
        <v>0.64179104477611937</v>
      </c>
      <c r="AC50" s="126">
        <f>IF(Métricas!O14=0,0,(Métricas!O15/Métricas!O14))</f>
        <v>0.5</v>
      </c>
      <c r="AD50" s="126">
        <f>IF(Métricas!P14=0,0,(Métricas!P15/Métricas!P14))</f>
        <v>0.74193548387096775</v>
      </c>
      <c r="AE50" s="126">
        <f>IF(Métricas!Q14=0,0,(Métricas!Q15/Métricas!Q14))</f>
        <v>1</v>
      </c>
      <c r="AF50" s="126">
        <f>IF(Métricas!R14=0,0,(Métricas!R15/Métricas!R14))</f>
        <v>0.8571428571428571</v>
      </c>
      <c r="AG50" s="126">
        <f>IF(Métricas!S14=0,0,(Métricas!S15/Métricas!S14))</f>
        <v>0.68965517241379315</v>
      </c>
      <c r="AH50" s="126">
        <f>IF(Métricas!T14=0,0,(Métricas!T15/Métricas!T14))</f>
        <v>0.31428571428571428</v>
      </c>
      <c r="AI50" s="126">
        <f>IF(Métricas!U14=0,0,(Métricas!U15/Métricas!U14))</f>
        <v>0.56862745098039214</v>
      </c>
      <c r="AJ50" s="126">
        <f>IF(Métricas!V14=0,0,(Métricas!V15/Métricas!V14))</f>
        <v>0.56862745098039214</v>
      </c>
      <c r="AK50" s="126">
        <f>IF(Métricas!W14=0,0,(Métricas!W15/Métricas!W14))</f>
        <v>0.54347826086956519</v>
      </c>
      <c r="AL50" s="126">
        <f>IF(Métricas!X14=0,0,(Métricas!X15/Métricas!X14))</f>
        <v>0.59375</v>
      </c>
      <c r="AM50" s="126">
        <f>IF(Métricas!Y14=0,0,(Métricas!Y15/Métricas!Y14))</f>
        <v>0.69230769230769229</v>
      </c>
      <c r="AN50" s="126">
        <f>IF(Métricas!Z14=0,0,(Métricas!Z15/Métricas!Z14))</f>
        <v>0.46666666666666667</v>
      </c>
      <c r="AO50" s="126">
        <f>IF(Métricas!AA14=0,0,(Métricas!AA15/Métricas!AA14))</f>
        <v>0</v>
      </c>
      <c r="AP50" s="126">
        <f>IF(Métricas!AB14=0,0,(Métricas!AB15/Métricas!AB14))</f>
        <v>0.6428571428571429</v>
      </c>
      <c r="AQ50" s="126">
        <f>IF(Métricas!AC14=0,0,(Métricas!AC15/Métricas!AC14))</f>
        <v>0.3</v>
      </c>
      <c r="AR50" s="126">
        <f>IF(Métricas!AD14=0,0,(Métricas!AD15/Métricas!AD14))</f>
        <v>0.42307692307692307</v>
      </c>
      <c r="AS50" s="126">
        <f>IF(Métricas!AE14=0,0,(Métricas!AE15/Métricas!AE14))</f>
        <v>0.625</v>
      </c>
      <c r="AT50" s="126">
        <f>IF(Métricas!AF14=0,0,(Métricas!AF15/Métricas!AF14))</f>
        <v>0.6428571428571429</v>
      </c>
      <c r="AU50" s="126">
        <f>IF(Métricas!AG14=0,0,(Métricas!AG15/Métricas!AG14))</f>
        <v>0.63636363636363635</v>
      </c>
      <c r="AV50" s="126">
        <f>IF(Métricas!AH14=0,0,(Métricas!AH15/Métricas!AH14))</f>
        <v>0.45652173913043476</v>
      </c>
      <c r="AW50" s="126">
        <f>IF(Métricas!AI14=0,0,(Métricas!AI15/Métricas!AI14))</f>
        <v>0.48648648648648651</v>
      </c>
      <c r="AX50" s="126">
        <f>IF(Métricas!AJ14=0,0,(Métricas!AJ15/Métricas!AJ14))</f>
        <v>0.59259259259259256</v>
      </c>
      <c r="AY50" s="126">
        <f>IF(Métricas!AK14=0,0,(Métricas!AK15/Métricas!AK14))</f>
        <v>0.4576271186440678</v>
      </c>
      <c r="AZ50" s="126">
        <f>IF(Métricas!AL14=0,0,(Métricas!AL15/Métricas!AL14))</f>
        <v>0.45454545454545453</v>
      </c>
      <c r="BA50" s="126">
        <f>IF(Métricas!AM14=0,0,(Métricas!AM15/Métricas!AM14))</f>
        <v>0.75</v>
      </c>
      <c r="BB50" s="126">
        <f>IF(Métricas!AN14=0,0,(Métricas!AN15/Métricas!AN14))</f>
        <v>0.75</v>
      </c>
      <c r="BC50" s="126">
        <f>IF(Métricas!AO14=0,0,(Métricas!AO15/Métricas!AO14))</f>
        <v>1</v>
      </c>
      <c r="BD50" s="126">
        <f>IF(Métricas!AP14=0,0,(Métricas!AP15/Métricas!AP14))</f>
        <v>0.75</v>
      </c>
      <c r="BE50" s="126">
        <f>IF(Métricas!AQ14=0,0,(Métricas!AQ15/Métricas!AQ14))</f>
        <v>0.25</v>
      </c>
      <c r="BF50" s="126">
        <f>IF(Métricas!AR14=0,0,(Métricas!AR15/Métricas!AR14))</f>
        <v>0.08</v>
      </c>
      <c r="BG50" s="126">
        <f>IF(Métricas!AS14=0,0,(Métricas!AS15/Métricas!AS14))</f>
        <v>0</v>
      </c>
      <c r="BH50" s="126">
        <f>IF(Métricas!AT14=0,0,(Métricas!AT15/Métricas!AT14))</f>
        <v>0.5714285714285714</v>
      </c>
      <c r="BI50" s="126">
        <f>IF(Métricas!AU14=0,0,(Métricas!AU15/Métricas!AU14))</f>
        <v>0.75438596491228072</v>
      </c>
      <c r="BJ50" s="126">
        <f>IF(Métricas!AV14=0,0,(Métricas!AV15/Métricas!AV14))</f>
        <v>0</v>
      </c>
      <c r="BK50" s="126">
        <f>IF(Métricas!AW14=0,0,(Métricas!AW15/Métricas!AW14))</f>
        <v>0</v>
      </c>
      <c r="BL50" s="126">
        <f>IF(Métricas!AX14=0,0,(Métricas!AX15/Métricas!AX14))</f>
        <v>0</v>
      </c>
      <c r="BM50" s="126">
        <f>IF(Métricas!AY14=0,0,(Métricas!AY15/Métricas!AY14))</f>
        <v>0</v>
      </c>
      <c r="BN50" s="126">
        <f>IF(Métricas!AZ14=0,0,(Métricas!AZ15/Métricas!AZ14))</f>
        <v>0</v>
      </c>
      <c r="BO50" s="126">
        <f>IF(Métricas!BA14=0,0,(Métricas!BA15/Métricas!BA14))</f>
        <v>0</v>
      </c>
      <c r="BP50" s="126">
        <f>IF(Métricas!BB14=0,0,(Métricas!BB15/Métricas!BB14))</f>
        <v>0</v>
      </c>
      <c r="BQ50" s="126">
        <f>IF(Métricas!BC14=0,0,(Métricas!BC15/Métricas!BC14))</f>
        <v>0</v>
      </c>
      <c r="BR50" s="126">
        <f>IF(Métricas!BD14=0,0,(Métricas!BD15/Métricas!BD14))</f>
        <v>0</v>
      </c>
      <c r="BS50" s="126">
        <f>IF(Métricas!BE14=0,0,(Métricas!BE15/Métricas!BE14))</f>
        <v>0</v>
      </c>
      <c r="BT50" s="126">
        <f>IF(Métricas!BF14=0,0,(Métricas!BF15/Métricas!BF14))</f>
        <v>0</v>
      </c>
      <c r="BU50" s="126">
        <f>IF(Métricas!BG14=0,0,(Métricas!BG15/Métricas!BG14))</f>
        <v>0</v>
      </c>
      <c r="BV50" s="126">
        <f>IF(Métricas!BH14=0,0,(Métricas!BH15/Métricas!BH14))</f>
        <v>0</v>
      </c>
      <c r="BW50" s="126">
        <f>IF(Métricas!BI14=0,0,(Métricas!BI15/Métricas!BI14))</f>
        <v>0</v>
      </c>
      <c r="BX50" s="126">
        <f>IF(Métricas!BJ14=0,0,(Métricas!BJ15/Métricas!BJ14))</f>
        <v>0</v>
      </c>
      <c r="BY50" s="126">
        <f>IF(Métricas!BK14=0,0,(Métricas!BK15/Métricas!BK14))</f>
        <v>0</v>
      </c>
      <c r="BZ50" s="126">
        <f>IF(Métricas!BL14=0,0,(Métricas!BL15/Métricas!BL14))</f>
        <v>0</v>
      </c>
      <c r="CA50" s="126">
        <f>IF(Métricas!BM14=0,0,(Métricas!BM15/Métricas!BM14))</f>
        <v>0</v>
      </c>
      <c r="CB50" s="126">
        <f>IF(Métricas!BN14=0,0,(Métricas!BN15/Métricas!BN14))</f>
        <v>0</v>
      </c>
    </row>
    <row r="51" spans="2:80" ht="20.399999999999999" x14ac:dyDescent="0.25">
      <c r="B51" s="212"/>
      <c r="C51" s="140">
        <v>10</v>
      </c>
      <c r="D51" s="141" t="s">
        <v>50</v>
      </c>
      <c r="E51" s="142" t="s">
        <v>128</v>
      </c>
      <c r="F51" s="143"/>
      <c r="G51" s="144"/>
      <c r="H51" s="145"/>
      <c r="I51" s="138" t="s">
        <v>101</v>
      </c>
      <c r="J51" s="149">
        <f>SUM(J52:J56)</f>
        <v>84</v>
      </c>
      <c r="K51" s="93" t="s">
        <v>89</v>
      </c>
      <c r="L51" s="150">
        <f t="shared" ref="L51:L56" si="14">Q51</f>
        <v>77</v>
      </c>
      <c r="M51" s="103" t="s">
        <v>90</v>
      </c>
      <c r="N51" s="93" t="s">
        <v>100</v>
      </c>
      <c r="O51" s="150">
        <f t="shared" ref="O51:O56" si="15">J51</f>
        <v>84</v>
      </c>
      <c r="P51" s="139" t="s">
        <v>100</v>
      </c>
      <c r="Q51" s="151">
        <f t="shared" ref="Q51:AV51" si="16">SUM(Q52:Q56)</f>
        <v>77</v>
      </c>
      <c r="R51" s="152">
        <f t="shared" si="16"/>
        <v>0</v>
      </c>
      <c r="S51" s="152">
        <f t="shared" si="16"/>
        <v>0</v>
      </c>
      <c r="T51" s="152">
        <f t="shared" si="16"/>
        <v>0</v>
      </c>
      <c r="U51" s="152">
        <f t="shared" si="16"/>
        <v>0</v>
      </c>
      <c r="V51" s="152">
        <f t="shared" si="16"/>
        <v>0</v>
      </c>
      <c r="W51" s="152">
        <f t="shared" si="16"/>
        <v>0</v>
      </c>
      <c r="X51" s="152">
        <f t="shared" si="16"/>
        <v>0</v>
      </c>
      <c r="Y51" s="152">
        <f t="shared" si="16"/>
        <v>0</v>
      </c>
      <c r="Z51" s="152">
        <f t="shared" si="16"/>
        <v>0</v>
      </c>
      <c r="AA51" s="152">
        <f t="shared" si="16"/>
        <v>0</v>
      </c>
      <c r="AB51" s="152">
        <f t="shared" si="16"/>
        <v>0</v>
      </c>
      <c r="AC51" s="152">
        <f t="shared" si="16"/>
        <v>0</v>
      </c>
      <c r="AD51" s="152">
        <f t="shared" si="16"/>
        <v>0</v>
      </c>
      <c r="AE51" s="152">
        <f t="shared" si="16"/>
        <v>0</v>
      </c>
      <c r="AF51" s="152">
        <f t="shared" si="16"/>
        <v>0</v>
      </c>
      <c r="AG51" s="152">
        <f t="shared" si="16"/>
        <v>0</v>
      </c>
      <c r="AH51" s="152">
        <f t="shared" si="16"/>
        <v>0</v>
      </c>
      <c r="AI51" s="152">
        <f t="shared" si="16"/>
        <v>0</v>
      </c>
      <c r="AJ51" s="152">
        <f t="shared" si="16"/>
        <v>0</v>
      </c>
      <c r="AK51" s="152">
        <f t="shared" si="16"/>
        <v>0</v>
      </c>
      <c r="AL51" s="152">
        <f t="shared" si="16"/>
        <v>0</v>
      </c>
      <c r="AM51" s="152">
        <f t="shared" si="16"/>
        <v>0</v>
      </c>
      <c r="AN51" s="152">
        <f t="shared" si="16"/>
        <v>0</v>
      </c>
      <c r="AO51" s="152">
        <f t="shared" si="16"/>
        <v>0</v>
      </c>
      <c r="AP51" s="152">
        <f t="shared" si="16"/>
        <v>0</v>
      </c>
      <c r="AQ51" s="152">
        <f t="shared" si="16"/>
        <v>0</v>
      </c>
      <c r="AR51" s="152">
        <f t="shared" si="16"/>
        <v>0</v>
      </c>
      <c r="AS51" s="152">
        <f t="shared" si="16"/>
        <v>0</v>
      </c>
      <c r="AT51" s="152">
        <f t="shared" si="16"/>
        <v>0</v>
      </c>
      <c r="AU51" s="152">
        <f t="shared" si="16"/>
        <v>0</v>
      </c>
      <c r="AV51" s="152">
        <f t="shared" si="16"/>
        <v>0</v>
      </c>
      <c r="AW51" s="152">
        <f t="shared" ref="AW51:CB51" si="17">SUM(AW52:AW56)</f>
        <v>0</v>
      </c>
      <c r="AX51" s="152">
        <f t="shared" si="17"/>
        <v>0</v>
      </c>
      <c r="AY51" s="152">
        <f t="shared" si="17"/>
        <v>30</v>
      </c>
      <c r="AZ51" s="152">
        <f t="shared" si="17"/>
        <v>25</v>
      </c>
      <c r="BA51" s="152">
        <f t="shared" si="17"/>
        <v>15</v>
      </c>
      <c r="BB51" s="152">
        <f t="shared" si="17"/>
        <v>23</v>
      </c>
      <c r="BC51" s="152">
        <f t="shared" si="17"/>
        <v>37</v>
      </c>
      <c r="BD51" s="152">
        <f t="shared" si="17"/>
        <v>36</v>
      </c>
      <c r="BE51" s="152">
        <f t="shared" si="17"/>
        <v>66</v>
      </c>
      <c r="BF51" s="152">
        <f t="shared" si="17"/>
        <v>20</v>
      </c>
      <c r="BG51" s="152">
        <f t="shared" si="17"/>
        <v>25</v>
      </c>
      <c r="BH51" s="152">
        <f t="shared" si="17"/>
        <v>25</v>
      </c>
      <c r="BI51" s="152">
        <f t="shared" si="17"/>
        <v>19</v>
      </c>
      <c r="BJ51" s="152">
        <f t="shared" si="17"/>
        <v>0</v>
      </c>
      <c r="BK51" s="152">
        <f t="shared" si="17"/>
        <v>0</v>
      </c>
      <c r="BL51" s="152">
        <f t="shared" si="17"/>
        <v>0</v>
      </c>
      <c r="BM51" s="152">
        <f t="shared" si="17"/>
        <v>0</v>
      </c>
      <c r="BN51" s="152">
        <f t="shared" si="17"/>
        <v>0</v>
      </c>
      <c r="BO51" s="152">
        <f t="shared" si="17"/>
        <v>0</v>
      </c>
      <c r="BP51" s="152">
        <f t="shared" si="17"/>
        <v>0</v>
      </c>
      <c r="BQ51" s="152">
        <f t="shared" si="17"/>
        <v>0</v>
      </c>
      <c r="BR51" s="152">
        <f t="shared" si="17"/>
        <v>0</v>
      </c>
      <c r="BS51" s="152">
        <f t="shared" si="17"/>
        <v>0</v>
      </c>
      <c r="BT51" s="152">
        <f t="shared" si="17"/>
        <v>0</v>
      </c>
      <c r="BU51" s="152">
        <f t="shared" si="17"/>
        <v>0</v>
      </c>
      <c r="BV51" s="152">
        <f t="shared" si="17"/>
        <v>0</v>
      </c>
      <c r="BW51" s="152">
        <f t="shared" si="17"/>
        <v>0</v>
      </c>
      <c r="BX51" s="152">
        <f t="shared" si="17"/>
        <v>0</v>
      </c>
      <c r="BY51" s="152">
        <f t="shared" si="17"/>
        <v>0</v>
      </c>
      <c r="BZ51" s="152">
        <f t="shared" si="17"/>
        <v>0</v>
      </c>
      <c r="CA51" s="152">
        <f t="shared" si="17"/>
        <v>0</v>
      </c>
      <c r="CB51" s="152">
        <f t="shared" si="17"/>
        <v>0</v>
      </c>
    </row>
    <row r="52" spans="2:80" x14ac:dyDescent="0.25">
      <c r="B52" s="212"/>
      <c r="C52" s="153"/>
      <c r="D52" s="213"/>
      <c r="E52" s="154" t="s">
        <v>92</v>
      </c>
      <c r="F52" s="143"/>
      <c r="G52" s="144"/>
      <c r="H52" s="145"/>
      <c r="I52" s="138" t="s">
        <v>101</v>
      </c>
      <c r="J52" s="149">
        <v>38</v>
      </c>
      <c r="K52" s="93" t="s">
        <v>89</v>
      </c>
      <c r="L52" s="150">
        <f t="shared" si="14"/>
        <v>36</v>
      </c>
      <c r="M52" s="103" t="s">
        <v>90</v>
      </c>
      <c r="N52" s="93" t="s">
        <v>100</v>
      </c>
      <c r="O52" s="150">
        <f t="shared" si="15"/>
        <v>38</v>
      </c>
      <c r="P52" s="139" t="s">
        <v>100</v>
      </c>
      <c r="Q52" s="151">
        <v>36</v>
      </c>
      <c r="R52" s="152">
        <f>Métricas!D143</f>
        <v>0</v>
      </c>
      <c r="S52" s="152">
        <f>Métricas!E143</f>
        <v>0</v>
      </c>
      <c r="T52" s="152">
        <f>Métricas!F143</f>
        <v>0</v>
      </c>
      <c r="U52" s="152">
        <f>Métricas!G143</f>
        <v>0</v>
      </c>
      <c r="V52" s="152">
        <f>Métricas!H143</f>
        <v>0</v>
      </c>
      <c r="W52" s="152">
        <f>Métricas!I143</f>
        <v>0</v>
      </c>
      <c r="X52" s="152">
        <f>Métricas!J143</f>
        <v>0</v>
      </c>
      <c r="Y52" s="152">
        <f>Métricas!K143</f>
        <v>0</v>
      </c>
      <c r="Z52" s="152">
        <f>Métricas!L143</f>
        <v>0</v>
      </c>
      <c r="AA52" s="152">
        <f>Métricas!M143</f>
        <v>0</v>
      </c>
      <c r="AB52" s="152">
        <f>Métricas!N143</f>
        <v>0</v>
      </c>
      <c r="AC52" s="152">
        <f>Métricas!O143</f>
        <v>0</v>
      </c>
      <c r="AD52" s="152">
        <f>Métricas!P143</f>
        <v>0</v>
      </c>
      <c r="AE52" s="152">
        <f>Métricas!Q143</f>
        <v>0</v>
      </c>
      <c r="AF52" s="152">
        <f>Métricas!R143</f>
        <v>0</v>
      </c>
      <c r="AG52" s="152">
        <f>Métricas!S143</f>
        <v>0</v>
      </c>
      <c r="AH52" s="152">
        <f>Métricas!T143</f>
        <v>0</v>
      </c>
      <c r="AI52" s="152">
        <f>Métricas!U143</f>
        <v>0</v>
      </c>
      <c r="AJ52" s="152">
        <f>Métricas!V143</f>
        <v>0</v>
      </c>
      <c r="AK52" s="152">
        <f>Métricas!W143</f>
        <v>0</v>
      </c>
      <c r="AL52" s="152">
        <f>Métricas!X143</f>
        <v>0</v>
      </c>
      <c r="AM52" s="152">
        <f>Métricas!Y143</f>
        <v>0</v>
      </c>
      <c r="AN52" s="152">
        <f>Métricas!Z143</f>
        <v>0</v>
      </c>
      <c r="AO52" s="152">
        <f>Métricas!AA143</f>
        <v>0</v>
      </c>
      <c r="AP52" s="152">
        <f>Métricas!AB143</f>
        <v>0</v>
      </c>
      <c r="AQ52" s="152">
        <f>Métricas!AC143</f>
        <v>0</v>
      </c>
      <c r="AR52" s="152">
        <f>Métricas!AD143</f>
        <v>0</v>
      </c>
      <c r="AS52" s="152">
        <f>Métricas!AE143</f>
        <v>0</v>
      </c>
      <c r="AT52" s="152">
        <f>Métricas!AF143</f>
        <v>0</v>
      </c>
      <c r="AU52" s="152">
        <f>Métricas!AG143</f>
        <v>0</v>
      </c>
      <c r="AV52" s="152">
        <f>Métricas!AH143</f>
        <v>0</v>
      </c>
      <c r="AW52" s="152">
        <f>Métricas!AI143</f>
        <v>0</v>
      </c>
      <c r="AX52" s="152">
        <f>Métricas!AJ143</f>
        <v>0</v>
      </c>
      <c r="AY52" s="152">
        <f>Métricas!AK143</f>
        <v>7</v>
      </c>
      <c r="AZ52" s="152">
        <f>Métricas!AL143</f>
        <v>12</v>
      </c>
      <c r="BA52" s="152">
        <f>Métricas!AM143</f>
        <v>2</v>
      </c>
      <c r="BB52" s="152">
        <f>Métricas!AN143</f>
        <v>13</v>
      </c>
      <c r="BC52" s="152">
        <f>Métricas!AO143</f>
        <v>7</v>
      </c>
      <c r="BD52" s="152">
        <f>Métricas!AP143</f>
        <v>8</v>
      </c>
      <c r="BE52" s="152">
        <f>Métricas!AQ143</f>
        <v>9</v>
      </c>
      <c r="BF52" s="152">
        <f>Métricas!AR143</f>
        <v>0</v>
      </c>
      <c r="BG52" s="152">
        <f>Métricas!AS143</f>
        <v>9</v>
      </c>
      <c r="BH52" s="152">
        <f>Métricas!AT143</f>
        <v>4</v>
      </c>
      <c r="BI52" s="152">
        <f>Métricas!AU143</f>
        <v>0</v>
      </c>
      <c r="BJ52" s="152">
        <f>Métricas!AV143</f>
        <v>0</v>
      </c>
      <c r="BK52" s="152">
        <f>Métricas!AW143</f>
        <v>0</v>
      </c>
      <c r="BL52" s="152">
        <f>Métricas!AX143</f>
        <v>0</v>
      </c>
      <c r="BM52" s="152">
        <f>Métricas!AY143</f>
        <v>0</v>
      </c>
      <c r="BN52" s="152">
        <f>Métricas!AZ143</f>
        <v>0</v>
      </c>
      <c r="BO52" s="152">
        <f>Métricas!BA143</f>
        <v>0</v>
      </c>
      <c r="BP52" s="152">
        <f>Métricas!BB143</f>
        <v>0</v>
      </c>
      <c r="BQ52" s="152">
        <f>Métricas!BC143</f>
        <v>0</v>
      </c>
      <c r="BR52" s="152">
        <f>Métricas!BD143</f>
        <v>0</v>
      </c>
      <c r="BS52" s="152">
        <f>Métricas!BE143</f>
        <v>0</v>
      </c>
      <c r="BT52" s="152">
        <f>Métricas!BF143</f>
        <v>0</v>
      </c>
      <c r="BU52" s="152">
        <f>Métricas!BG143</f>
        <v>0</v>
      </c>
      <c r="BV52" s="152">
        <f>Métricas!BH143</f>
        <v>0</v>
      </c>
      <c r="BW52" s="152">
        <f>Métricas!BI143</f>
        <v>0</v>
      </c>
      <c r="BX52" s="152">
        <f>Métricas!BJ143</f>
        <v>0</v>
      </c>
      <c r="BY52" s="152">
        <f>Métricas!BK143</f>
        <v>0</v>
      </c>
      <c r="BZ52" s="152">
        <f>Métricas!BL143</f>
        <v>0</v>
      </c>
      <c r="CA52" s="152">
        <f>Métricas!BM143</f>
        <v>0</v>
      </c>
      <c r="CB52" s="152">
        <f>Métricas!BN143</f>
        <v>0</v>
      </c>
    </row>
    <row r="53" spans="2:80" x14ac:dyDescent="0.25">
      <c r="B53" s="212"/>
      <c r="C53" s="153"/>
      <c r="D53" s="213"/>
      <c r="E53" s="154" t="s">
        <v>93</v>
      </c>
      <c r="F53" s="143"/>
      <c r="G53" s="144"/>
      <c r="H53" s="145"/>
      <c r="I53" s="138" t="s">
        <v>101</v>
      </c>
      <c r="J53" s="149">
        <v>5</v>
      </c>
      <c r="K53" s="93" t="s">
        <v>89</v>
      </c>
      <c r="L53" s="150">
        <f t="shared" si="14"/>
        <v>4</v>
      </c>
      <c r="M53" s="103" t="s">
        <v>90</v>
      </c>
      <c r="N53" s="93" t="s">
        <v>100</v>
      </c>
      <c r="O53" s="150">
        <f t="shared" si="15"/>
        <v>5</v>
      </c>
      <c r="P53" s="139" t="s">
        <v>100</v>
      </c>
      <c r="Q53" s="151">
        <v>4</v>
      </c>
      <c r="R53" s="152">
        <f>Métricas!D121</f>
        <v>0</v>
      </c>
      <c r="S53" s="152">
        <f>Métricas!E121</f>
        <v>0</v>
      </c>
      <c r="T53" s="152">
        <f>Métricas!F121</f>
        <v>0</v>
      </c>
      <c r="U53" s="152">
        <f>Métricas!G121</f>
        <v>0</v>
      </c>
      <c r="V53" s="152">
        <f>Métricas!H121</f>
        <v>0</v>
      </c>
      <c r="W53" s="152">
        <f>Métricas!I121</f>
        <v>0</v>
      </c>
      <c r="X53" s="152">
        <f>Métricas!J121</f>
        <v>0</v>
      </c>
      <c r="Y53" s="152">
        <f>Métricas!K121</f>
        <v>0</v>
      </c>
      <c r="Z53" s="152">
        <f>Métricas!L121</f>
        <v>0</v>
      </c>
      <c r="AA53" s="152">
        <f>Métricas!M121</f>
        <v>0</v>
      </c>
      <c r="AB53" s="152">
        <f>Métricas!N121</f>
        <v>0</v>
      </c>
      <c r="AC53" s="152">
        <f>Métricas!O121</f>
        <v>0</v>
      </c>
      <c r="AD53" s="152">
        <f>Métricas!P121</f>
        <v>0</v>
      </c>
      <c r="AE53" s="152">
        <f>Métricas!Q121</f>
        <v>0</v>
      </c>
      <c r="AF53" s="152">
        <f>Métricas!R121</f>
        <v>0</v>
      </c>
      <c r="AG53" s="152">
        <f>Métricas!S121</f>
        <v>0</v>
      </c>
      <c r="AH53" s="152">
        <f>Métricas!T121</f>
        <v>0</v>
      </c>
      <c r="AI53" s="152">
        <f>Métricas!U121</f>
        <v>0</v>
      </c>
      <c r="AJ53" s="152">
        <f>Métricas!V121</f>
        <v>0</v>
      </c>
      <c r="AK53" s="152">
        <f>Métricas!W121</f>
        <v>0</v>
      </c>
      <c r="AL53" s="152">
        <f>Métricas!X121</f>
        <v>0</v>
      </c>
      <c r="AM53" s="152">
        <f>Métricas!Y121</f>
        <v>0</v>
      </c>
      <c r="AN53" s="152">
        <f>Métricas!Z121</f>
        <v>0</v>
      </c>
      <c r="AO53" s="152">
        <f>Métricas!AA121</f>
        <v>0</v>
      </c>
      <c r="AP53" s="152">
        <f>Métricas!AB121</f>
        <v>0</v>
      </c>
      <c r="AQ53" s="152">
        <f>Métricas!AC121</f>
        <v>0</v>
      </c>
      <c r="AR53" s="152">
        <f>Métricas!AD121</f>
        <v>0</v>
      </c>
      <c r="AS53" s="152">
        <f>Métricas!AE121</f>
        <v>0</v>
      </c>
      <c r="AT53" s="152">
        <f>Métricas!AF121</f>
        <v>0</v>
      </c>
      <c r="AU53" s="152">
        <f>Métricas!AG121</f>
        <v>0</v>
      </c>
      <c r="AV53" s="152">
        <f>Métricas!AH121</f>
        <v>0</v>
      </c>
      <c r="AW53" s="152">
        <f>Métricas!AI121</f>
        <v>0</v>
      </c>
      <c r="AX53" s="152">
        <f>Métricas!AJ121</f>
        <v>0</v>
      </c>
      <c r="AY53" s="152">
        <f>Métricas!AK121</f>
        <v>1</v>
      </c>
      <c r="AZ53" s="152">
        <f>Métricas!AL121</f>
        <v>2</v>
      </c>
      <c r="BA53" s="152">
        <f>Métricas!AM121</f>
        <v>2</v>
      </c>
      <c r="BB53" s="152">
        <f>Métricas!AN121</f>
        <v>0</v>
      </c>
      <c r="BC53" s="152">
        <f>Métricas!AO121</f>
        <v>1</v>
      </c>
      <c r="BD53" s="152">
        <f>Métricas!AP121</f>
        <v>3</v>
      </c>
      <c r="BE53" s="152">
        <f>Métricas!AQ121</f>
        <v>5</v>
      </c>
      <c r="BF53" s="152">
        <f>Métricas!AR121</f>
        <v>8</v>
      </c>
      <c r="BG53" s="152">
        <f>Métricas!AS121</f>
        <v>3</v>
      </c>
      <c r="BH53" s="152">
        <f>Métricas!AT121</f>
        <v>5</v>
      </c>
      <c r="BI53" s="152">
        <f>Métricas!AU121</f>
        <v>0</v>
      </c>
      <c r="BJ53" s="152">
        <f>Métricas!AV121</f>
        <v>0</v>
      </c>
      <c r="BK53" s="152">
        <f>Métricas!AW121</f>
        <v>0</v>
      </c>
      <c r="BL53" s="152">
        <f>Métricas!AX121</f>
        <v>0</v>
      </c>
      <c r="BM53" s="152">
        <f>Métricas!AY121</f>
        <v>0</v>
      </c>
      <c r="BN53" s="152">
        <f>Métricas!AZ121</f>
        <v>0</v>
      </c>
      <c r="BO53" s="152">
        <f>Métricas!BA121</f>
        <v>0</v>
      </c>
      <c r="BP53" s="152">
        <f>Métricas!BB121</f>
        <v>0</v>
      </c>
      <c r="BQ53" s="152">
        <f>Métricas!BC121</f>
        <v>0</v>
      </c>
      <c r="BR53" s="152">
        <f>Métricas!BD121</f>
        <v>0</v>
      </c>
      <c r="BS53" s="152">
        <f>Métricas!BE121</f>
        <v>0</v>
      </c>
      <c r="BT53" s="152">
        <f>Métricas!BF121</f>
        <v>0</v>
      </c>
      <c r="BU53" s="152">
        <f>Métricas!BG121</f>
        <v>0</v>
      </c>
      <c r="BV53" s="152">
        <f>Métricas!BH121</f>
        <v>0</v>
      </c>
      <c r="BW53" s="152">
        <f>Métricas!BI121</f>
        <v>0</v>
      </c>
      <c r="BX53" s="152">
        <f>Métricas!BJ121</f>
        <v>0</v>
      </c>
      <c r="BY53" s="152">
        <f>Métricas!BK121</f>
        <v>0</v>
      </c>
      <c r="BZ53" s="152">
        <f>Métricas!BL121</f>
        <v>0</v>
      </c>
      <c r="CA53" s="152">
        <f>Métricas!BM121</f>
        <v>0</v>
      </c>
      <c r="CB53" s="152">
        <f>Métricas!BN121</f>
        <v>0</v>
      </c>
    </row>
    <row r="54" spans="2:80" x14ac:dyDescent="0.25">
      <c r="B54" s="212"/>
      <c r="C54" s="153"/>
      <c r="D54" s="213"/>
      <c r="E54" s="154" t="s">
        <v>94</v>
      </c>
      <c r="F54" s="143"/>
      <c r="G54" s="144"/>
      <c r="H54" s="145"/>
      <c r="I54" s="138" t="s">
        <v>101</v>
      </c>
      <c r="J54" s="149">
        <v>11</v>
      </c>
      <c r="K54" s="93" t="s">
        <v>89</v>
      </c>
      <c r="L54" s="150">
        <f t="shared" si="14"/>
        <v>10</v>
      </c>
      <c r="M54" s="103" t="s">
        <v>90</v>
      </c>
      <c r="N54" s="93" t="s">
        <v>100</v>
      </c>
      <c r="O54" s="150">
        <f t="shared" si="15"/>
        <v>11</v>
      </c>
      <c r="P54" s="139" t="s">
        <v>100</v>
      </c>
      <c r="Q54" s="151">
        <v>10</v>
      </c>
      <c r="R54" s="152">
        <f>Métricas!D100</f>
        <v>0</v>
      </c>
      <c r="S54" s="152">
        <f>Métricas!E100</f>
        <v>0</v>
      </c>
      <c r="T54" s="152">
        <f>Métricas!F100</f>
        <v>0</v>
      </c>
      <c r="U54" s="152">
        <f>Métricas!G100</f>
        <v>0</v>
      </c>
      <c r="V54" s="152">
        <f>Métricas!H100</f>
        <v>0</v>
      </c>
      <c r="W54" s="152">
        <f>Métricas!I100</f>
        <v>0</v>
      </c>
      <c r="X54" s="152">
        <f>Métricas!J100</f>
        <v>0</v>
      </c>
      <c r="Y54" s="152">
        <f>Métricas!K100</f>
        <v>0</v>
      </c>
      <c r="Z54" s="152">
        <f>Métricas!L100</f>
        <v>0</v>
      </c>
      <c r="AA54" s="152">
        <f>Métricas!M100</f>
        <v>0</v>
      </c>
      <c r="AB54" s="152">
        <f>Métricas!N100</f>
        <v>0</v>
      </c>
      <c r="AC54" s="152">
        <f>Métricas!O100</f>
        <v>0</v>
      </c>
      <c r="AD54" s="152">
        <f>Métricas!P100</f>
        <v>0</v>
      </c>
      <c r="AE54" s="152">
        <f>Métricas!Q100</f>
        <v>0</v>
      </c>
      <c r="AF54" s="152">
        <f>Métricas!R100</f>
        <v>0</v>
      </c>
      <c r="AG54" s="152">
        <f>Métricas!S100</f>
        <v>0</v>
      </c>
      <c r="AH54" s="152">
        <f>Métricas!T100</f>
        <v>0</v>
      </c>
      <c r="AI54" s="152">
        <f>Métricas!U100</f>
        <v>0</v>
      </c>
      <c r="AJ54" s="152">
        <f>Métricas!V100</f>
        <v>0</v>
      </c>
      <c r="AK54" s="152">
        <f>Métricas!W100</f>
        <v>0</v>
      </c>
      <c r="AL54" s="152">
        <f>Métricas!X100</f>
        <v>0</v>
      </c>
      <c r="AM54" s="152">
        <f>Métricas!Y100</f>
        <v>0</v>
      </c>
      <c r="AN54" s="152">
        <f>Métricas!Z100</f>
        <v>0</v>
      </c>
      <c r="AO54" s="152">
        <f>Métricas!AA100</f>
        <v>0</v>
      </c>
      <c r="AP54" s="152">
        <f>Métricas!AB100</f>
        <v>0</v>
      </c>
      <c r="AQ54" s="152">
        <f>Métricas!AC100</f>
        <v>0</v>
      </c>
      <c r="AR54" s="152">
        <f>Métricas!AD100</f>
        <v>0</v>
      </c>
      <c r="AS54" s="152">
        <f>Métricas!AE100</f>
        <v>0</v>
      </c>
      <c r="AT54" s="152">
        <f>Métricas!AF100</f>
        <v>0</v>
      </c>
      <c r="AU54" s="152">
        <f>Métricas!AG100</f>
        <v>0</v>
      </c>
      <c r="AV54" s="152">
        <f>Métricas!AH100</f>
        <v>0</v>
      </c>
      <c r="AW54" s="152">
        <f>Métricas!AI100</f>
        <v>0</v>
      </c>
      <c r="AX54" s="152">
        <f>Métricas!AJ100</f>
        <v>0</v>
      </c>
      <c r="AY54" s="152">
        <f>Métricas!AK100</f>
        <v>6</v>
      </c>
      <c r="AZ54" s="152">
        <f>Métricas!AL100</f>
        <v>3</v>
      </c>
      <c r="BA54" s="152">
        <f>Métricas!AM100</f>
        <v>3</v>
      </c>
      <c r="BB54" s="152">
        <f>Métricas!AN100</f>
        <v>0</v>
      </c>
      <c r="BC54" s="152">
        <f>Métricas!AO100</f>
        <v>2</v>
      </c>
      <c r="BD54" s="152">
        <f>Métricas!AP100</f>
        <v>10</v>
      </c>
      <c r="BE54" s="152">
        <f>Métricas!AQ100</f>
        <v>6</v>
      </c>
      <c r="BF54" s="152">
        <f>Métricas!AR100</f>
        <v>1</v>
      </c>
      <c r="BG54" s="152">
        <f>Métricas!AS100</f>
        <v>3</v>
      </c>
      <c r="BH54" s="152">
        <f>Métricas!AT100</f>
        <v>3</v>
      </c>
      <c r="BI54" s="152">
        <f>Métricas!AU100</f>
        <v>0</v>
      </c>
      <c r="BJ54" s="152">
        <f>Métricas!AV100</f>
        <v>0</v>
      </c>
      <c r="BK54" s="152">
        <f>Métricas!AW100</f>
        <v>0</v>
      </c>
      <c r="BL54" s="152">
        <f>Métricas!AX100</f>
        <v>0</v>
      </c>
      <c r="BM54" s="152">
        <f>Métricas!AY100</f>
        <v>0</v>
      </c>
      <c r="BN54" s="152">
        <f>Métricas!AZ100</f>
        <v>0</v>
      </c>
      <c r="BO54" s="152">
        <f>Métricas!BA100</f>
        <v>0</v>
      </c>
      <c r="BP54" s="152">
        <f>Métricas!BB100</f>
        <v>0</v>
      </c>
      <c r="BQ54" s="152">
        <f>Métricas!BC100</f>
        <v>0</v>
      </c>
      <c r="BR54" s="152">
        <f>Métricas!BD100</f>
        <v>0</v>
      </c>
      <c r="BS54" s="152">
        <f>Métricas!BE100</f>
        <v>0</v>
      </c>
      <c r="BT54" s="152">
        <f>Métricas!BF100</f>
        <v>0</v>
      </c>
      <c r="BU54" s="152">
        <f>Métricas!BG100</f>
        <v>0</v>
      </c>
      <c r="BV54" s="152">
        <f>Métricas!BH100</f>
        <v>0</v>
      </c>
      <c r="BW54" s="152">
        <f>Métricas!BI100</f>
        <v>0</v>
      </c>
      <c r="BX54" s="152">
        <f>Métricas!BJ100</f>
        <v>0</v>
      </c>
      <c r="BY54" s="152">
        <f>Métricas!BK100</f>
        <v>0</v>
      </c>
      <c r="BZ54" s="152">
        <f>Métricas!BL100</f>
        <v>0</v>
      </c>
      <c r="CA54" s="152">
        <f>Métricas!BM100</f>
        <v>0</v>
      </c>
      <c r="CB54" s="152">
        <f>Métricas!BN100</f>
        <v>0</v>
      </c>
    </row>
    <row r="55" spans="2:80" x14ac:dyDescent="0.25">
      <c r="B55" s="212"/>
      <c r="C55" s="153"/>
      <c r="D55" s="213"/>
      <c r="E55" s="154" t="s">
        <v>95</v>
      </c>
      <c r="F55" s="143"/>
      <c r="G55" s="144"/>
      <c r="H55" s="145"/>
      <c r="I55" s="138" t="s">
        <v>101</v>
      </c>
      <c r="J55" s="149">
        <v>8</v>
      </c>
      <c r="K55" s="93" t="s">
        <v>89</v>
      </c>
      <c r="L55" s="150">
        <f t="shared" si="14"/>
        <v>7</v>
      </c>
      <c r="M55" s="103" t="s">
        <v>90</v>
      </c>
      <c r="N55" s="93" t="s">
        <v>100</v>
      </c>
      <c r="O55" s="150">
        <f t="shared" si="15"/>
        <v>8</v>
      </c>
      <c r="P55" s="139" t="s">
        <v>100</v>
      </c>
      <c r="Q55" s="151">
        <v>7</v>
      </c>
      <c r="R55" s="152">
        <f>Métricas!D40</f>
        <v>0</v>
      </c>
      <c r="S55" s="152">
        <f>Métricas!E40</f>
        <v>0</v>
      </c>
      <c r="T55" s="152">
        <f>Métricas!F40</f>
        <v>0</v>
      </c>
      <c r="U55" s="152">
        <f>Métricas!G40</f>
        <v>0</v>
      </c>
      <c r="V55" s="152">
        <f>Métricas!H40</f>
        <v>0</v>
      </c>
      <c r="W55" s="152">
        <f>Métricas!I40</f>
        <v>0</v>
      </c>
      <c r="X55" s="152">
        <f>Métricas!J40</f>
        <v>0</v>
      </c>
      <c r="Y55" s="152">
        <f>Métricas!K40</f>
        <v>0</v>
      </c>
      <c r="Z55" s="152">
        <f>Métricas!L40</f>
        <v>0</v>
      </c>
      <c r="AA55" s="152">
        <f>Métricas!M40</f>
        <v>0</v>
      </c>
      <c r="AB55" s="152">
        <f>Métricas!N40</f>
        <v>0</v>
      </c>
      <c r="AC55" s="152">
        <f>Métricas!O40</f>
        <v>0</v>
      </c>
      <c r="AD55" s="152">
        <f>Métricas!P40</f>
        <v>0</v>
      </c>
      <c r="AE55" s="152">
        <f>Métricas!Q40</f>
        <v>0</v>
      </c>
      <c r="AF55" s="152">
        <f>Métricas!R40</f>
        <v>0</v>
      </c>
      <c r="AG55" s="152">
        <f>Métricas!S40</f>
        <v>0</v>
      </c>
      <c r="AH55" s="152">
        <f>Métricas!T40</f>
        <v>0</v>
      </c>
      <c r="AI55" s="152">
        <f>Métricas!U40</f>
        <v>0</v>
      </c>
      <c r="AJ55" s="152">
        <f>Métricas!V40</f>
        <v>0</v>
      </c>
      <c r="AK55" s="152">
        <f>Métricas!W40</f>
        <v>0</v>
      </c>
      <c r="AL55" s="152">
        <f>Métricas!X40</f>
        <v>0</v>
      </c>
      <c r="AM55" s="152">
        <f>Métricas!Y40</f>
        <v>0</v>
      </c>
      <c r="AN55" s="152">
        <f>Métricas!Z40</f>
        <v>0</v>
      </c>
      <c r="AO55" s="152">
        <f>Métricas!AA40</f>
        <v>0</v>
      </c>
      <c r="AP55" s="152">
        <f>Métricas!AB40</f>
        <v>0</v>
      </c>
      <c r="AQ55" s="152">
        <f>Métricas!AC40</f>
        <v>0</v>
      </c>
      <c r="AR55" s="152">
        <f>Métricas!AD40</f>
        <v>0</v>
      </c>
      <c r="AS55" s="152">
        <f>Métricas!AE40</f>
        <v>0</v>
      </c>
      <c r="AT55" s="152">
        <f>Métricas!AF40</f>
        <v>0</v>
      </c>
      <c r="AU55" s="152">
        <f>Métricas!AG40</f>
        <v>0</v>
      </c>
      <c r="AV55" s="152">
        <f>Métricas!AH40</f>
        <v>0</v>
      </c>
      <c r="AW55" s="152">
        <f>Métricas!AI40</f>
        <v>0</v>
      </c>
      <c r="AX55" s="152">
        <f>Métricas!AJ40</f>
        <v>0</v>
      </c>
      <c r="AY55" s="152">
        <f>Métricas!AK40</f>
        <v>2</v>
      </c>
      <c r="AZ55" s="152">
        <f>Métricas!AL40</f>
        <v>6</v>
      </c>
      <c r="BA55" s="152">
        <f>Métricas!AM40</f>
        <v>2</v>
      </c>
      <c r="BB55" s="152">
        <f>Métricas!AN40</f>
        <v>0</v>
      </c>
      <c r="BC55" s="152">
        <f>Métricas!AO40</f>
        <v>2</v>
      </c>
      <c r="BD55" s="152">
        <f>Métricas!AP40</f>
        <v>1</v>
      </c>
      <c r="BE55" s="152">
        <f>Métricas!AQ40</f>
        <v>0</v>
      </c>
      <c r="BF55" s="152">
        <f>Métricas!AR40</f>
        <v>3</v>
      </c>
      <c r="BG55" s="152">
        <f>Métricas!AS40</f>
        <v>2</v>
      </c>
      <c r="BH55" s="152">
        <f>Métricas!AT40</f>
        <v>4</v>
      </c>
      <c r="BI55" s="152">
        <f>Métricas!AU40</f>
        <v>0</v>
      </c>
      <c r="BJ55" s="152">
        <f>Métricas!AV40</f>
        <v>0</v>
      </c>
      <c r="BK55" s="152">
        <f>Métricas!AW40</f>
        <v>0</v>
      </c>
      <c r="BL55" s="152">
        <f>Métricas!AX40</f>
        <v>0</v>
      </c>
      <c r="BM55" s="152">
        <f>Métricas!AY40</f>
        <v>0</v>
      </c>
      <c r="BN55" s="152">
        <f>Métricas!AZ40</f>
        <v>0</v>
      </c>
      <c r="BO55" s="152">
        <f>Métricas!BA40</f>
        <v>0</v>
      </c>
      <c r="BP55" s="152">
        <f>Métricas!BB40</f>
        <v>0</v>
      </c>
      <c r="BQ55" s="152">
        <f>Métricas!BC40</f>
        <v>0</v>
      </c>
      <c r="BR55" s="152">
        <f>Métricas!BD40</f>
        <v>0</v>
      </c>
      <c r="BS55" s="152">
        <f>Métricas!BE40</f>
        <v>0</v>
      </c>
      <c r="BT55" s="152">
        <f>Métricas!BF40</f>
        <v>0</v>
      </c>
      <c r="BU55" s="152">
        <f>Métricas!BG40</f>
        <v>0</v>
      </c>
      <c r="BV55" s="152">
        <f>Métricas!BH40</f>
        <v>0</v>
      </c>
      <c r="BW55" s="152">
        <f>Métricas!BI40</f>
        <v>0</v>
      </c>
      <c r="BX55" s="152">
        <f>Métricas!BJ40</f>
        <v>0</v>
      </c>
      <c r="BY55" s="152">
        <f>Métricas!BK40</f>
        <v>0</v>
      </c>
      <c r="BZ55" s="152">
        <f>Métricas!BL40</f>
        <v>0</v>
      </c>
      <c r="CA55" s="152">
        <f>Métricas!BM40</f>
        <v>0</v>
      </c>
      <c r="CB55" s="152">
        <f>Métricas!BN40</f>
        <v>0</v>
      </c>
    </row>
    <row r="56" spans="2:80" x14ac:dyDescent="0.25">
      <c r="B56" s="212"/>
      <c r="C56" s="153"/>
      <c r="D56" s="213"/>
      <c r="E56" s="154" t="s">
        <v>97</v>
      </c>
      <c r="F56" s="143"/>
      <c r="G56" s="144"/>
      <c r="H56" s="145"/>
      <c r="I56" s="138" t="s">
        <v>101</v>
      </c>
      <c r="J56" s="149">
        <v>22</v>
      </c>
      <c r="K56" s="93" t="s">
        <v>89</v>
      </c>
      <c r="L56" s="150">
        <f t="shared" si="14"/>
        <v>20</v>
      </c>
      <c r="M56" s="103" t="s">
        <v>90</v>
      </c>
      <c r="N56" s="93" t="s">
        <v>100</v>
      </c>
      <c r="O56" s="150">
        <f t="shared" si="15"/>
        <v>22</v>
      </c>
      <c r="P56" s="139" t="s">
        <v>100</v>
      </c>
      <c r="Q56" s="151">
        <v>20</v>
      </c>
      <c r="R56" s="152">
        <f>Métricas!D61</f>
        <v>0</v>
      </c>
      <c r="S56" s="152">
        <f>Métricas!E61</f>
        <v>0</v>
      </c>
      <c r="T56" s="152">
        <f>Métricas!F61</f>
        <v>0</v>
      </c>
      <c r="U56" s="152">
        <f>Métricas!G61</f>
        <v>0</v>
      </c>
      <c r="V56" s="152">
        <f>Métricas!H61</f>
        <v>0</v>
      </c>
      <c r="W56" s="152">
        <f>Métricas!I61</f>
        <v>0</v>
      </c>
      <c r="X56" s="152">
        <f>Métricas!J61</f>
        <v>0</v>
      </c>
      <c r="Y56" s="152">
        <f>Métricas!K61</f>
        <v>0</v>
      </c>
      <c r="Z56" s="152">
        <f>Métricas!L61</f>
        <v>0</v>
      </c>
      <c r="AA56" s="152">
        <f>Métricas!M61</f>
        <v>0</v>
      </c>
      <c r="AB56" s="152">
        <f>Métricas!N61</f>
        <v>0</v>
      </c>
      <c r="AC56" s="152">
        <f>Métricas!O61</f>
        <v>0</v>
      </c>
      <c r="AD56" s="152">
        <f>Métricas!P61</f>
        <v>0</v>
      </c>
      <c r="AE56" s="152">
        <f>Métricas!Q61</f>
        <v>0</v>
      </c>
      <c r="AF56" s="152">
        <f>Métricas!R61</f>
        <v>0</v>
      </c>
      <c r="AG56" s="152">
        <f>Métricas!S61</f>
        <v>0</v>
      </c>
      <c r="AH56" s="152">
        <f>Métricas!T61</f>
        <v>0</v>
      </c>
      <c r="AI56" s="152">
        <f>Métricas!U61</f>
        <v>0</v>
      </c>
      <c r="AJ56" s="152">
        <f>Métricas!V61</f>
        <v>0</v>
      </c>
      <c r="AK56" s="152">
        <f>Métricas!W61</f>
        <v>0</v>
      </c>
      <c r="AL56" s="152">
        <f>Métricas!X61</f>
        <v>0</v>
      </c>
      <c r="AM56" s="152">
        <f>Métricas!Y61</f>
        <v>0</v>
      </c>
      <c r="AN56" s="152">
        <f>Métricas!Z61</f>
        <v>0</v>
      </c>
      <c r="AO56" s="152">
        <f>Métricas!AA61</f>
        <v>0</v>
      </c>
      <c r="AP56" s="152">
        <f>Métricas!AB61</f>
        <v>0</v>
      </c>
      <c r="AQ56" s="152">
        <f>Métricas!AC61</f>
        <v>0</v>
      </c>
      <c r="AR56" s="152">
        <f>Métricas!AD61</f>
        <v>0</v>
      </c>
      <c r="AS56" s="152">
        <f>Métricas!AE61</f>
        <v>0</v>
      </c>
      <c r="AT56" s="152">
        <f>Métricas!AF61</f>
        <v>0</v>
      </c>
      <c r="AU56" s="152">
        <f>Métricas!AG61</f>
        <v>0</v>
      </c>
      <c r="AV56" s="152">
        <f>Métricas!AH61</f>
        <v>0</v>
      </c>
      <c r="AW56" s="152">
        <f>Métricas!AI61</f>
        <v>0</v>
      </c>
      <c r="AX56" s="152">
        <f>Métricas!AJ61</f>
        <v>0</v>
      </c>
      <c r="AY56" s="152">
        <f>Métricas!AK61</f>
        <v>14</v>
      </c>
      <c r="AZ56" s="152">
        <f>Métricas!AL61</f>
        <v>2</v>
      </c>
      <c r="BA56" s="152">
        <f>Métricas!AM61</f>
        <v>6</v>
      </c>
      <c r="BB56" s="152">
        <f>Métricas!AN61</f>
        <v>10</v>
      </c>
      <c r="BC56" s="152">
        <f>Métricas!AO61</f>
        <v>25</v>
      </c>
      <c r="BD56" s="152">
        <f>Métricas!AP61</f>
        <v>14</v>
      </c>
      <c r="BE56" s="152">
        <f>Métricas!AQ61</f>
        <v>46</v>
      </c>
      <c r="BF56" s="152">
        <f>Métricas!AR61</f>
        <v>8</v>
      </c>
      <c r="BG56" s="152">
        <f>Métricas!AS61</f>
        <v>8</v>
      </c>
      <c r="BH56" s="152">
        <f>Métricas!AT61</f>
        <v>9</v>
      </c>
      <c r="BI56" s="152">
        <f>Métricas!AU61</f>
        <v>19</v>
      </c>
      <c r="BJ56" s="152">
        <f>Métricas!AV61</f>
        <v>0</v>
      </c>
      <c r="BK56" s="152">
        <f>Métricas!AW61</f>
        <v>0</v>
      </c>
      <c r="BL56" s="152">
        <f>Métricas!AX61</f>
        <v>0</v>
      </c>
      <c r="BM56" s="152">
        <f>Métricas!AY61</f>
        <v>0</v>
      </c>
      <c r="BN56" s="152">
        <f>Métricas!AZ61</f>
        <v>0</v>
      </c>
      <c r="BO56" s="152">
        <f>Métricas!BA61</f>
        <v>0</v>
      </c>
      <c r="BP56" s="152">
        <f>Métricas!BB61</f>
        <v>0</v>
      </c>
      <c r="BQ56" s="152">
        <f>Métricas!BC61</f>
        <v>0</v>
      </c>
      <c r="BR56" s="152">
        <f>Métricas!BD61</f>
        <v>0</v>
      </c>
      <c r="BS56" s="152">
        <f>Métricas!BE61</f>
        <v>0</v>
      </c>
      <c r="BT56" s="152">
        <f>Métricas!BF61</f>
        <v>0</v>
      </c>
      <c r="BU56" s="152">
        <f>Métricas!BG61</f>
        <v>0</v>
      </c>
      <c r="BV56" s="152">
        <f>Métricas!BH61</f>
        <v>0</v>
      </c>
      <c r="BW56" s="152">
        <f>Métricas!BI61</f>
        <v>0</v>
      </c>
      <c r="BX56" s="152">
        <f>Métricas!BJ61</f>
        <v>0</v>
      </c>
      <c r="BY56" s="152">
        <f>Métricas!BK61</f>
        <v>0</v>
      </c>
      <c r="BZ56" s="152">
        <f>Métricas!BL61</f>
        <v>0</v>
      </c>
      <c r="CA56" s="152">
        <f>Métricas!BM61</f>
        <v>0</v>
      </c>
      <c r="CB56" s="152">
        <f>Métricas!BN61</f>
        <v>0</v>
      </c>
    </row>
    <row r="57" spans="2:80" ht="30.6" x14ac:dyDescent="0.25">
      <c r="B57" s="212"/>
      <c r="C57" s="140">
        <v>11</v>
      </c>
      <c r="D57" s="155" t="s">
        <v>51</v>
      </c>
      <c r="E57" s="155" t="s">
        <v>129</v>
      </c>
      <c r="F57" s="143" t="s">
        <v>85</v>
      </c>
      <c r="G57" s="144" t="s">
        <v>86</v>
      </c>
      <c r="H57" s="145" t="s">
        <v>130</v>
      </c>
      <c r="I57" s="120" t="s">
        <v>101</v>
      </c>
      <c r="J57" s="120">
        <f>J58+J59+J60+J61+J63</f>
        <v>56</v>
      </c>
      <c r="K57" s="93" t="s">
        <v>89</v>
      </c>
      <c r="L57" s="93">
        <f t="shared" ref="L57:L82" si="18">J57</f>
        <v>56</v>
      </c>
      <c r="M57" s="103" t="s">
        <v>90</v>
      </c>
      <c r="N57" s="93" t="s">
        <v>100</v>
      </c>
      <c r="O57" s="93">
        <f t="shared" ref="O57:O82" si="19">Q57</f>
        <v>38</v>
      </c>
      <c r="P57" s="124" t="s">
        <v>100</v>
      </c>
      <c r="Q57" s="124">
        <f>Q58+Q59+Q60+Q61+Q63</f>
        <v>38</v>
      </c>
      <c r="R57" s="96">
        <f t="shared" ref="R57:AW57" si="20">SUM(R58:R63)</f>
        <v>7</v>
      </c>
      <c r="S57" s="96">
        <f t="shared" si="20"/>
        <v>13</v>
      </c>
      <c r="T57" s="96">
        <f t="shared" si="20"/>
        <v>21</v>
      </c>
      <c r="U57" s="96">
        <f t="shared" si="20"/>
        <v>2</v>
      </c>
      <c r="V57" s="96">
        <f t="shared" si="20"/>
        <v>77</v>
      </c>
      <c r="W57" s="96">
        <f t="shared" si="20"/>
        <v>73</v>
      </c>
      <c r="X57" s="96">
        <f t="shared" si="20"/>
        <v>72</v>
      </c>
      <c r="Y57" s="96">
        <f t="shared" si="20"/>
        <v>93</v>
      </c>
      <c r="Z57" s="96">
        <f t="shared" si="20"/>
        <v>118</v>
      </c>
      <c r="AA57" s="96">
        <f t="shared" si="20"/>
        <v>94</v>
      </c>
      <c r="AB57" s="96">
        <f t="shared" si="20"/>
        <v>36</v>
      </c>
      <c r="AC57" s="96">
        <f t="shared" si="20"/>
        <v>15</v>
      </c>
      <c r="AD57" s="96">
        <f t="shared" si="20"/>
        <v>0</v>
      </c>
      <c r="AE57" s="96">
        <f t="shared" si="20"/>
        <v>61</v>
      </c>
      <c r="AF57" s="96">
        <f t="shared" si="20"/>
        <v>37</v>
      </c>
      <c r="AG57" s="96">
        <f t="shared" si="20"/>
        <v>37</v>
      </c>
      <c r="AH57" s="96">
        <f t="shared" si="20"/>
        <v>68</v>
      </c>
      <c r="AI57" s="96">
        <f t="shared" si="20"/>
        <v>58</v>
      </c>
      <c r="AJ57" s="96">
        <f t="shared" si="20"/>
        <v>31</v>
      </c>
      <c r="AK57" s="96">
        <f t="shared" si="20"/>
        <v>22</v>
      </c>
      <c r="AL57" s="96">
        <f t="shared" si="20"/>
        <v>46</v>
      </c>
      <c r="AM57" s="96">
        <f t="shared" si="20"/>
        <v>57</v>
      </c>
      <c r="AN57" s="96">
        <f t="shared" si="20"/>
        <v>22</v>
      </c>
      <c r="AO57" s="96">
        <f t="shared" si="20"/>
        <v>0</v>
      </c>
      <c r="AP57" s="96">
        <f t="shared" si="20"/>
        <v>0</v>
      </c>
      <c r="AQ57" s="96">
        <f t="shared" si="20"/>
        <v>39</v>
      </c>
      <c r="AR57" s="96">
        <f t="shared" si="20"/>
        <v>48</v>
      </c>
      <c r="AS57" s="96">
        <f t="shared" si="20"/>
        <v>39</v>
      </c>
      <c r="AT57" s="96">
        <f t="shared" si="20"/>
        <v>55</v>
      </c>
      <c r="AU57" s="96">
        <f t="shared" si="20"/>
        <v>47</v>
      </c>
      <c r="AV57" s="96">
        <f t="shared" si="20"/>
        <v>58</v>
      </c>
      <c r="AW57" s="96">
        <f t="shared" si="20"/>
        <v>62</v>
      </c>
      <c r="AX57" s="96">
        <f t="shared" ref="AX57:CB57" si="21">SUM(AX58:AX63)</f>
        <v>72</v>
      </c>
      <c r="AY57" s="96">
        <f t="shared" si="21"/>
        <v>42</v>
      </c>
      <c r="AZ57" s="96">
        <f t="shared" si="21"/>
        <v>28</v>
      </c>
      <c r="BA57" s="96">
        <f t="shared" si="21"/>
        <v>0</v>
      </c>
      <c r="BB57" s="96">
        <f t="shared" si="21"/>
        <v>41</v>
      </c>
      <c r="BC57" s="96">
        <f t="shared" si="21"/>
        <v>65</v>
      </c>
      <c r="BD57" s="96">
        <f t="shared" si="21"/>
        <v>85</v>
      </c>
      <c r="BE57" s="96">
        <f t="shared" si="21"/>
        <v>93</v>
      </c>
      <c r="BF57" s="96">
        <f t="shared" si="21"/>
        <v>102</v>
      </c>
      <c r="BG57" s="96">
        <f t="shared" si="21"/>
        <v>120</v>
      </c>
      <c r="BH57" s="96">
        <f t="shared" si="21"/>
        <v>84</v>
      </c>
      <c r="BI57" s="96">
        <f t="shared" si="21"/>
        <v>46</v>
      </c>
      <c r="BJ57" s="96">
        <f t="shared" si="21"/>
        <v>0</v>
      </c>
      <c r="BK57" s="96">
        <f t="shared" si="21"/>
        <v>0</v>
      </c>
      <c r="BL57" s="96">
        <f t="shared" si="21"/>
        <v>0</v>
      </c>
      <c r="BM57" s="96">
        <f t="shared" si="21"/>
        <v>0</v>
      </c>
      <c r="BN57" s="96">
        <f t="shared" si="21"/>
        <v>0</v>
      </c>
      <c r="BO57" s="96">
        <f t="shared" si="21"/>
        <v>1</v>
      </c>
      <c r="BP57" s="96">
        <f t="shared" si="21"/>
        <v>2</v>
      </c>
      <c r="BQ57" s="96">
        <f t="shared" si="21"/>
        <v>3</v>
      </c>
      <c r="BR57" s="96">
        <f t="shared" si="21"/>
        <v>4</v>
      </c>
      <c r="BS57" s="96">
        <f t="shared" si="21"/>
        <v>5</v>
      </c>
      <c r="BT57" s="96">
        <f t="shared" si="21"/>
        <v>6</v>
      </c>
      <c r="BU57" s="96">
        <f t="shared" si="21"/>
        <v>7</v>
      </c>
      <c r="BV57" s="96">
        <f t="shared" si="21"/>
        <v>8</v>
      </c>
      <c r="BW57" s="96">
        <f t="shared" si="21"/>
        <v>9</v>
      </c>
      <c r="BX57" s="96">
        <f t="shared" si="21"/>
        <v>10</v>
      </c>
      <c r="BY57" s="96">
        <f t="shared" si="21"/>
        <v>11</v>
      </c>
      <c r="BZ57" s="96">
        <f t="shared" si="21"/>
        <v>12</v>
      </c>
      <c r="CA57" s="96">
        <f t="shared" si="21"/>
        <v>13</v>
      </c>
      <c r="CB57" s="96">
        <f t="shared" si="21"/>
        <v>14</v>
      </c>
    </row>
    <row r="58" spans="2:80" x14ac:dyDescent="0.25">
      <c r="B58" s="212"/>
      <c r="C58" s="153"/>
      <c r="D58" s="154" t="s">
        <v>92</v>
      </c>
      <c r="E58" s="116"/>
      <c r="F58" s="117"/>
      <c r="G58" s="118"/>
      <c r="H58" s="156"/>
      <c r="I58" s="120" t="s">
        <v>101</v>
      </c>
      <c r="J58" s="120">
        <v>17</v>
      </c>
      <c r="K58" s="93" t="s">
        <v>89</v>
      </c>
      <c r="L58" s="93">
        <f t="shared" si="18"/>
        <v>17</v>
      </c>
      <c r="M58" s="103" t="s">
        <v>90</v>
      </c>
      <c r="N58" s="93" t="s">
        <v>100</v>
      </c>
      <c r="O58" s="93">
        <f t="shared" si="19"/>
        <v>11</v>
      </c>
      <c r="P58" s="124" t="s">
        <v>100</v>
      </c>
      <c r="Q58" s="124">
        <v>11</v>
      </c>
      <c r="R58" s="96">
        <f>Métricas!D146</f>
        <v>0</v>
      </c>
      <c r="S58" s="96">
        <f>Métricas!E146</f>
        <v>0</v>
      </c>
      <c r="T58" s="96">
        <f>Métricas!F146</f>
        <v>0</v>
      </c>
      <c r="U58" s="96">
        <f>Métricas!G146</f>
        <v>0</v>
      </c>
      <c r="V58" s="96">
        <f>Métricas!H146</f>
        <v>10</v>
      </c>
      <c r="W58" s="96">
        <f>Métricas!I146</f>
        <v>0</v>
      </c>
      <c r="X58" s="96">
        <f>Métricas!J146</f>
        <v>1</v>
      </c>
      <c r="Y58" s="96">
        <f>Métricas!K146</f>
        <v>10</v>
      </c>
      <c r="Z58" s="96">
        <f>Métricas!L146</f>
        <v>16</v>
      </c>
      <c r="AA58" s="96">
        <f>Métricas!M146</f>
        <v>9</v>
      </c>
      <c r="AB58" s="96">
        <f>Métricas!N146</f>
        <v>2</v>
      </c>
      <c r="AC58" s="96">
        <f>Métricas!O146</f>
        <v>0</v>
      </c>
      <c r="AD58" s="96">
        <f>Métricas!P146</f>
        <v>0</v>
      </c>
      <c r="AE58" s="96">
        <f>Métricas!Q146</f>
        <v>14</v>
      </c>
      <c r="AF58" s="96">
        <f>Métricas!R146</f>
        <v>5</v>
      </c>
      <c r="AG58" s="96">
        <f>Métricas!S146</f>
        <v>1</v>
      </c>
      <c r="AH58" s="96">
        <f>Métricas!T146</f>
        <v>12</v>
      </c>
      <c r="AI58" s="96">
        <f>Métricas!U146</f>
        <v>18</v>
      </c>
      <c r="AJ58" s="96">
        <f>Métricas!V146</f>
        <v>8</v>
      </c>
      <c r="AK58" s="96">
        <f>Métricas!W146</f>
        <v>6</v>
      </c>
      <c r="AL58" s="96">
        <f>Métricas!X146</f>
        <v>14</v>
      </c>
      <c r="AM58" s="96">
        <f>Métricas!Y146</f>
        <v>12</v>
      </c>
      <c r="AN58" s="96">
        <f>Métricas!Z146</f>
        <v>5</v>
      </c>
      <c r="AO58" s="96">
        <f>Métricas!AA146</f>
        <v>0</v>
      </c>
      <c r="AP58" s="96">
        <f>Métricas!AB146</f>
        <v>0</v>
      </c>
      <c r="AQ58" s="96">
        <f>Métricas!AC146</f>
        <v>15</v>
      </c>
      <c r="AR58" s="96">
        <f>Métricas!AD146</f>
        <v>17</v>
      </c>
      <c r="AS58" s="96">
        <f>Métricas!AE146</f>
        <v>20</v>
      </c>
      <c r="AT58" s="96">
        <f>Métricas!AF146</f>
        <v>24</v>
      </c>
      <c r="AU58" s="96">
        <f>Métricas!AG146</f>
        <v>16</v>
      </c>
      <c r="AV58" s="96">
        <f>Métricas!AH146</f>
        <v>10</v>
      </c>
      <c r="AW58" s="96">
        <f>Métricas!AI146</f>
        <v>18</v>
      </c>
      <c r="AX58" s="96">
        <f>Métricas!AJ146</f>
        <v>20</v>
      </c>
      <c r="AY58" s="96">
        <f>Métricas!AK146</f>
        <v>8</v>
      </c>
      <c r="AZ58" s="96">
        <f>Métricas!AL146</f>
        <v>2</v>
      </c>
      <c r="BA58" s="96">
        <f>Métricas!AM146</f>
        <v>0</v>
      </c>
      <c r="BB58" s="96">
        <f>Métricas!AN146</f>
        <v>5</v>
      </c>
      <c r="BC58" s="96">
        <f>Métricas!AO146</f>
        <v>8</v>
      </c>
      <c r="BD58" s="96">
        <f>Métricas!AP146</f>
        <v>3</v>
      </c>
      <c r="BE58" s="96">
        <f>Métricas!AQ146</f>
        <v>0</v>
      </c>
      <c r="BF58" s="96">
        <f>Métricas!AR146</f>
        <v>2</v>
      </c>
      <c r="BG58" s="96">
        <f>Métricas!AS146</f>
        <v>7</v>
      </c>
      <c r="BH58" s="96">
        <f>Métricas!AT146</f>
        <v>10</v>
      </c>
      <c r="BI58" s="96">
        <f>Métricas!AU146</f>
        <v>5</v>
      </c>
      <c r="BJ58" s="96">
        <f>Métricas!AV146</f>
        <v>0</v>
      </c>
      <c r="BK58" s="96">
        <f>Métricas!AW146</f>
        <v>0</v>
      </c>
      <c r="BL58" s="96">
        <f>Métricas!AX146</f>
        <v>0</v>
      </c>
      <c r="BM58" s="96">
        <f>Métricas!AY146</f>
        <v>0</v>
      </c>
      <c r="BN58" s="96">
        <f>Métricas!AZ146</f>
        <v>0</v>
      </c>
      <c r="BO58" s="96">
        <f>Métricas!BA146</f>
        <v>0</v>
      </c>
      <c r="BP58" s="96">
        <f>Métricas!BB146</f>
        <v>0</v>
      </c>
      <c r="BQ58" s="96">
        <f>Métricas!BC146</f>
        <v>0</v>
      </c>
      <c r="BR58" s="96">
        <f>Métricas!BD146</f>
        <v>0</v>
      </c>
      <c r="BS58" s="96">
        <f>Métricas!BE146</f>
        <v>0</v>
      </c>
      <c r="BT58" s="96">
        <f>Métricas!BF146</f>
        <v>0</v>
      </c>
      <c r="BU58" s="96">
        <f>Métricas!BG146</f>
        <v>0</v>
      </c>
      <c r="BV58" s="96">
        <f>Métricas!BH146</f>
        <v>0</v>
      </c>
      <c r="BW58" s="96">
        <f>Métricas!BI146</f>
        <v>0</v>
      </c>
      <c r="BX58" s="96">
        <f>Métricas!BJ146</f>
        <v>0</v>
      </c>
      <c r="BY58" s="96">
        <f>Métricas!BK146</f>
        <v>0</v>
      </c>
      <c r="BZ58" s="96">
        <f>Métricas!BL146</f>
        <v>0</v>
      </c>
      <c r="CA58" s="96">
        <f>Métricas!BM146</f>
        <v>0</v>
      </c>
      <c r="CB58" s="96">
        <f>Métricas!BN146</f>
        <v>0</v>
      </c>
    </row>
    <row r="59" spans="2:80" x14ac:dyDescent="0.25">
      <c r="B59" s="212"/>
      <c r="C59" s="153"/>
      <c r="D59" s="154" t="s">
        <v>93</v>
      </c>
      <c r="E59" s="116"/>
      <c r="F59" s="117"/>
      <c r="G59" s="118"/>
      <c r="H59" s="156"/>
      <c r="I59" s="120" t="s">
        <v>101</v>
      </c>
      <c r="J59" s="120">
        <v>7</v>
      </c>
      <c r="K59" s="93" t="s">
        <v>89</v>
      </c>
      <c r="L59" s="93">
        <f t="shared" si="18"/>
        <v>7</v>
      </c>
      <c r="M59" s="103" t="s">
        <v>90</v>
      </c>
      <c r="N59" s="93" t="s">
        <v>100</v>
      </c>
      <c r="O59" s="93">
        <f t="shared" si="19"/>
        <v>4</v>
      </c>
      <c r="P59" s="124" t="s">
        <v>100</v>
      </c>
      <c r="Q59" s="124">
        <v>4</v>
      </c>
      <c r="R59" s="96">
        <f>Métricas!D124</f>
        <v>0</v>
      </c>
      <c r="S59" s="96">
        <f>Métricas!E124</f>
        <v>11</v>
      </c>
      <c r="T59" s="96">
        <f>Métricas!F124</f>
        <v>20</v>
      </c>
      <c r="U59" s="96">
        <f>Métricas!G124</f>
        <v>2</v>
      </c>
      <c r="V59" s="96">
        <f>Métricas!H124</f>
        <v>43</v>
      </c>
      <c r="W59" s="96">
        <f>Métricas!I124</f>
        <v>49</v>
      </c>
      <c r="X59" s="96">
        <f>Métricas!J124</f>
        <v>40</v>
      </c>
      <c r="Y59" s="96">
        <f>Métricas!K124</f>
        <v>50</v>
      </c>
      <c r="Z59" s="96">
        <f>Métricas!L124</f>
        <v>61</v>
      </c>
      <c r="AA59" s="96">
        <f>Métricas!M124</f>
        <v>48</v>
      </c>
      <c r="AB59" s="96">
        <f>Métricas!N124</f>
        <v>22</v>
      </c>
      <c r="AC59" s="96">
        <f>Métricas!O124</f>
        <v>8</v>
      </c>
      <c r="AD59" s="96">
        <f>Métricas!P124</f>
        <v>0</v>
      </c>
      <c r="AE59" s="96">
        <f>Métricas!Q124</f>
        <v>14</v>
      </c>
      <c r="AF59" s="96">
        <f>Métricas!R124</f>
        <v>3</v>
      </c>
      <c r="AG59" s="96">
        <f>Métricas!S124</f>
        <v>10</v>
      </c>
      <c r="AH59" s="96">
        <f>Métricas!T124</f>
        <v>6</v>
      </c>
      <c r="AI59" s="96">
        <f>Métricas!U124</f>
        <v>5</v>
      </c>
      <c r="AJ59" s="96">
        <f>Métricas!V124</f>
        <v>7</v>
      </c>
      <c r="AK59" s="96">
        <f>Métricas!W124</f>
        <v>6</v>
      </c>
      <c r="AL59" s="96">
        <f>Métricas!X124</f>
        <v>15</v>
      </c>
      <c r="AM59" s="96">
        <f>Métricas!Y124</f>
        <v>8</v>
      </c>
      <c r="AN59" s="96">
        <f>Métricas!Z124</f>
        <v>1</v>
      </c>
      <c r="AO59" s="96">
        <f>Métricas!AA124</f>
        <v>0</v>
      </c>
      <c r="AP59" s="96">
        <f>Métricas!AB124</f>
        <v>0</v>
      </c>
      <c r="AQ59" s="96">
        <f>Métricas!AC124</f>
        <v>7</v>
      </c>
      <c r="AR59" s="96">
        <f>Métricas!AD124</f>
        <v>4</v>
      </c>
      <c r="AS59" s="96">
        <f>Métricas!AE124</f>
        <v>7</v>
      </c>
      <c r="AT59" s="96">
        <f>Métricas!AF124</f>
        <v>10</v>
      </c>
      <c r="AU59" s="96">
        <f>Métricas!AG124</f>
        <v>9</v>
      </c>
      <c r="AV59" s="96">
        <f>Métricas!AH124</f>
        <v>9</v>
      </c>
      <c r="AW59" s="96">
        <f>Métricas!AI124</f>
        <v>9</v>
      </c>
      <c r="AX59" s="96">
        <f>Métricas!AJ124</f>
        <v>10</v>
      </c>
      <c r="AY59" s="96">
        <f>Métricas!AK124</f>
        <v>3</v>
      </c>
      <c r="AZ59" s="96">
        <f>Métricas!AL124</f>
        <v>4</v>
      </c>
      <c r="BA59" s="96">
        <f>Métricas!AM124</f>
        <v>0</v>
      </c>
      <c r="BB59" s="96">
        <f>Métricas!AN124</f>
        <v>6</v>
      </c>
      <c r="BC59" s="96">
        <f>Métricas!AO124</f>
        <v>9</v>
      </c>
      <c r="BD59" s="96">
        <f>Métricas!AP124</f>
        <v>14</v>
      </c>
      <c r="BE59" s="96">
        <f>Métricas!AQ124</f>
        <v>7</v>
      </c>
      <c r="BF59" s="96">
        <f>Métricas!AR124</f>
        <v>18</v>
      </c>
      <c r="BG59" s="96">
        <f>Métricas!AS124</f>
        <v>21</v>
      </c>
      <c r="BH59" s="96">
        <f>Métricas!AT124</f>
        <v>16</v>
      </c>
      <c r="BI59" s="96">
        <f>Métricas!AU124</f>
        <v>6</v>
      </c>
      <c r="BJ59" s="96">
        <f>Métricas!AV124</f>
        <v>0</v>
      </c>
      <c r="BK59" s="96">
        <f>Métricas!AW124</f>
        <v>0</v>
      </c>
      <c r="BL59" s="96">
        <f>Métricas!AX124</f>
        <v>0</v>
      </c>
      <c r="BM59" s="96">
        <f>Métricas!AY124</f>
        <v>0</v>
      </c>
      <c r="BN59" s="96">
        <f>Métricas!AZ124</f>
        <v>0</v>
      </c>
      <c r="BO59" s="96">
        <f>Métricas!BA124</f>
        <v>0</v>
      </c>
      <c r="BP59" s="96">
        <f>Métricas!BB124</f>
        <v>0</v>
      </c>
      <c r="BQ59" s="96">
        <f>Métricas!BC124</f>
        <v>0</v>
      </c>
      <c r="BR59" s="96">
        <f>Métricas!BD124</f>
        <v>0</v>
      </c>
      <c r="BS59" s="96">
        <f>Métricas!BE124</f>
        <v>0</v>
      </c>
      <c r="BT59" s="96">
        <f>Métricas!BF124</f>
        <v>0</v>
      </c>
      <c r="BU59" s="96">
        <f>Métricas!BG124</f>
        <v>0</v>
      </c>
      <c r="BV59" s="96">
        <f>Métricas!BH124</f>
        <v>0</v>
      </c>
      <c r="BW59" s="96">
        <f>Métricas!BI124</f>
        <v>0</v>
      </c>
      <c r="BX59" s="96">
        <f>Métricas!BJ124</f>
        <v>0</v>
      </c>
      <c r="BY59" s="96">
        <f>Métricas!BK124</f>
        <v>0</v>
      </c>
      <c r="BZ59" s="96">
        <f>Métricas!BL124</f>
        <v>0</v>
      </c>
      <c r="CA59" s="96">
        <f>Métricas!BM124</f>
        <v>0</v>
      </c>
      <c r="CB59" s="96">
        <f>Métricas!BN124</f>
        <v>0</v>
      </c>
    </row>
    <row r="60" spans="2:80" x14ac:dyDescent="0.25">
      <c r="B60" s="212"/>
      <c r="C60" s="153"/>
      <c r="D60" s="154" t="s">
        <v>94</v>
      </c>
      <c r="E60" s="116"/>
      <c r="F60" s="117"/>
      <c r="G60" s="118"/>
      <c r="H60" s="119"/>
      <c r="I60" s="120" t="s">
        <v>101</v>
      </c>
      <c r="J60" s="120">
        <v>5</v>
      </c>
      <c r="K60" s="93" t="s">
        <v>89</v>
      </c>
      <c r="L60" s="93">
        <f t="shared" si="18"/>
        <v>5</v>
      </c>
      <c r="M60" s="103" t="s">
        <v>90</v>
      </c>
      <c r="N60" s="93" t="s">
        <v>100</v>
      </c>
      <c r="O60" s="93">
        <f t="shared" si="19"/>
        <v>2</v>
      </c>
      <c r="P60" s="124" t="s">
        <v>100</v>
      </c>
      <c r="Q60" s="124">
        <v>2</v>
      </c>
      <c r="R60" s="96">
        <f>Métricas!D103</f>
        <v>0</v>
      </c>
      <c r="S60" s="96">
        <f>Métricas!E103</f>
        <v>2</v>
      </c>
      <c r="T60" s="96">
        <f>Métricas!F103</f>
        <v>0</v>
      </c>
      <c r="U60" s="96">
        <f>Métricas!G103</f>
        <v>0</v>
      </c>
      <c r="V60" s="96">
        <f>Métricas!H103</f>
        <v>5</v>
      </c>
      <c r="W60" s="96">
        <f>Métricas!I103</f>
        <v>0</v>
      </c>
      <c r="X60" s="96">
        <f>Métricas!J103</f>
        <v>2</v>
      </c>
      <c r="Y60" s="96">
        <f>Métricas!K103</f>
        <v>5</v>
      </c>
      <c r="Z60" s="96">
        <f>Métricas!L103</f>
        <v>6</v>
      </c>
      <c r="AA60" s="96">
        <f>Métricas!M103</f>
        <v>3</v>
      </c>
      <c r="AB60" s="96">
        <f>Métricas!N103</f>
        <v>0</v>
      </c>
      <c r="AC60" s="96">
        <f>Métricas!O103</f>
        <v>0</v>
      </c>
      <c r="AD60" s="96">
        <f>Métricas!P103</f>
        <v>0</v>
      </c>
      <c r="AE60" s="96">
        <f>Métricas!Q103</f>
        <v>1</v>
      </c>
      <c r="AF60" s="96">
        <f>Métricas!R103</f>
        <v>3</v>
      </c>
      <c r="AG60" s="96">
        <f>Métricas!S103</f>
        <v>2</v>
      </c>
      <c r="AH60" s="96">
        <f>Métricas!T103</f>
        <v>1</v>
      </c>
      <c r="AI60" s="96">
        <f>Métricas!U103</f>
        <v>5</v>
      </c>
      <c r="AJ60" s="96">
        <f>Métricas!V103</f>
        <v>7</v>
      </c>
      <c r="AK60" s="96">
        <f>Métricas!W103</f>
        <v>4</v>
      </c>
      <c r="AL60" s="96">
        <f>Métricas!X103</f>
        <v>1</v>
      </c>
      <c r="AM60" s="96">
        <f>Métricas!Y103</f>
        <v>2</v>
      </c>
      <c r="AN60" s="96">
        <f>Métricas!Z103</f>
        <v>2</v>
      </c>
      <c r="AO60" s="96">
        <f>Métricas!AA103</f>
        <v>0</v>
      </c>
      <c r="AP60" s="96">
        <f>Métricas!AB103</f>
        <v>0</v>
      </c>
      <c r="AQ60" s="96">
        <f>Métricas!AC103</f>
        <v>4</v>
      </c>
      <c r="AR60" s="96">
        <f>Métricas!AD103</f>
        <v>0</v>
      </c>
      <c r="AS60" s="96">
        <f>Métricas!AE103</f>
        <v>0</v>
      </c>
      <c r="AT60" s="96">
        <f>Métricas!AF103</f>
        <v>3</v>
      </c>
      <c r="AU60" s="96">
        <f>Métricas!AG103</f>
        <v>0</v>
      </c>
      <c r="AV60" s="96">
        <f>Métricas!AH103</f>
        <v>1</v>
      </c>
      <c r="AW60" s="96">
        <f>Métricas!AI103</f>
        <v>1</v>
      </c>
      <c r="AX60" s="96">
        <f>Métricas!AJ103</f>
        <v>1</v>
      </c>
      <c r="AY60" s="96">
        <f>Métricas!AK103</f>
        <v>6</v>
      </c>
      <c r="AZ60" s="96">
        <f>Métricas!AL103</f>
        <v>3</v>
      </c>
      <c r="BA60" s="96">
        <f>Métricas!AM103</f>
        <v>0</v>
      </c>
      <c r="BB60" s="96">
        <f>Métricas!AN103</f>
        <v>4</v>
      </c>
      <c r="BC60" s="96">
        <f>Métricas!AO103</f>
        <v>6</v>
      </c>
      <c r="BD60" s="96">
        <f>Métricas!AP103</f>
        <v>9</v>
      </c>
      <c r="BE60" s="96">
        <f>Métricas!AQ103</f>
        <v>6</v>
      </c>
      <c r="BF60" s="96">
        <f>Métricas!AR103</f>
        <v>8</v>
      </c>
      <c r="BG60" s="96">
        <f>Métricas!AS103</f>
        <v>5</v>
      </c>
      <c r="BH60" s="96">
        <f>Métricas!AT103</f>
        <v>5</v>
      </c>
      <c r="BI60" s="96">
        <f>Métricas!AU103</f>
        <v>3</v>
      </c>
      <c r="BJ60" s="96">
        <f>Métricas!AV103</f>
        <v>0</v>
      </c>
      <c r="BK60" s="96">
        <f>Métricas!AW103</f>
        <v>0</v>
      </c>
      <c r="BL60" s="96">
        <f>Métricas!AX103</f>
        <v>0</v>
      </c>
      <c r="BM60" s="96">
        <f>Métricas!AY103</f>
        <v>0</v>
      </c>
      <c r="BN60" s="96">
        <f>Métricas!AZ103</f>
        <v>0</v>
      </c>
      <c r="BO60" s="96">
        <f>Métricas!BA103</f>
        <v>0</v>
      </c>
      <c r="BP60" s="96">
        <f>Métricas!BB103</f>
        <v>0</v>
      </c>
      <c r="BQ60" s="96">
        <f>Métricas!BC103</f>
        <v>0</v>
      </c>
      <c r="BR60" s="96">
        <f>Métricas!BD103</f>
        <v>0</v>
      </c>
      <c r="BS60" s="96">
        <f>Métricas!BE103</f>
        <v>0</v>
      </c>
      <c r="BT60" s="96">
        <f>Métricas!BF103</f>
        <v>0</v>
      </c>
      <c r="BU60" s="96">
        <f>Métricas!BG103</f>
        <v>0</v>
      </c>
      <c r="BV60" s="96">
        <f>Métricas!BH103</f>
        <v>0</v>
      </c>
      <c r="BW60" s="96">
        <f>Métricas!BI103</f>
        <v>0</v>
      </c>
      <c r="BX60" s="96">
        <f>Métricas!BJ103</f>
        <v>0</v>
      </c>
      <c r="BY60" s="96">
        <f>Métricas!BK103</f>
        <v>0</v>
      </c>
      <c r="BZ60" s="96">
        <f>Métricas!BL103</f>
        <v>0</v>
      </c>
      <c r="CA60" s="96">
        <f>Métricas!BM103</f>
        <v>0</v>
      </c>
      <c r="CB60" s="96">
        <f>Métricas!BN103</f>
        <v>0</v>
      </c>
    </row>
    <row r="61" spans="2:80" x14ac:dyDescent="0.25">
      <c r="B61" s="212"/>
      <c r="C61" s="153"/>
      <c r="D61" s="154" t="s">
        <v>95</v>
      </c>
      <c r="E61" s="116"/>
      <c r="F61" s="117"/>
      <c r="G61" s="118"/>
      <c r="H61" s="119"/>
      <c r="I61" s="120" t="s">
        <v>101</v>
      </c>
      <c r="J61" s="120">
        <v>22</v>
      </c>
      <c r="K61" s="93" t="s">
        <v>89</v>
      </c>
      <c r="L61" s="93">
        <f t="shared" si="18"/>
        <v>22</v>
      </c>
      <c r="M61" s="103" t="s">
        <v>90</v>
      </c>
      <c r="N61" s="93" t="s">
        <v>100</v>
      </c>
      <c r="O61" s="93">
        <f t="shared" si="19"/>
        <v>19</v>
      </c>
      <c r="P61" s="124" t="s">
        <v>100</v>
      </c>
      <c r="Q61" s="124">
        <v>19</v>
      </c>
      <c r="R61" s="96">
        <f>Métricas!D43</f>
        <v>5</v>
      </c>
      <c r="S61" s="96">
        <f>Métricas!E43</f>
        <v>0</v>
      </c>
      <c r="T61" s="96">
        <f>Métricas!F43</f>
        <v>0</v>
      </c>
      <c r="U61" s="96">
        <f>Métricas!G43</f>
        <v>0</v>
      </c>
      <c r="V61" s="96">
        <f>Métricas!H43</f>
        <v>17</v>
      </c>
      <c r="W61" s="96">
        <f>Métricas!I43</f>
        <v>18</v>
      </c>
      <c r="X61" s="96">
        <f>Métricas!J43</f>
        <v>28</v>
      </c>
      <c r="Y61" s="96">
        <f>Métricas!K43</f>
        <v>28</v>
      </c>
      <c r="Z61" s="96">
        <f>Métricas!L43</f>
        <v>32</v>
      </c>
      <c r="AA61" s="96">
        <f>Métricas!M43</f>
        <v>30</v>
      </c>
      <c r="AB61" s="96">
        <f>Métricas!N43</f>
        <v>11</v>
      </c>
      <c r="AC61" s="96">
        <f>Métricas!O43</f>
        <v>1</v>
      </c>
      <c r="AD61" s="96">
        <f>Métricas!P43</f>
        <v>0</v>
      </c>
      <c r="AE61" s="96">
        <f>Métricas!Q43</f>
        <v>17</v>
      </c>
      <c r="AF61" s="96">
        <f>Métricas!R43</f>
        <v>19</v>
      </c>
      <c r="AG61" s="96">
        <f>Métricas!S43</f>
        <v>24</v>
      </c>
      <c r="AH61" s="96">
        <f>Métricas!T43</f>
        <v>47</v>
      </c>
      <c r="AI61" s="96">
        <f>Métricas!U43</f>
        <v>24</v>
      </c>
      <c r="AJ61" s="96">
        <f>Métricas!V43</f>
        <v>2</v>
      </c>
      <c r="AK61" s="96">
        <f>Métricas!W43</f>
        <v>6</v>
      </c>
      <c r="AL61" s="96">
        <f>Métricas!X43</f>
        <v>15</v>
      </c>
      <c r="AM61" s="96">
        <f>Métricas!Y43</f>
        <v>32</v>
      </c>
      <c r="AN61" s="96">
        <f>Métricas!Z43</f>
        <v>14</v>
      </c>
      <c r="AO61" s="96">
        <f>Métricas!AA43</f>
        <v>0</v>
      </c>
      <c r="AP61" s="96">
        <f>Métricas!AB43</f>
        <v>0</v>
      </c>
      <c r="AQ61" s="96">
        <f>Métricas!AC43</f>
        <v>6</v>
      </c>
      <c r="AR61" s="96">
        <f>Métricas!AD43</f>
        <v>12</v>
      </c>
      <c r="AS61" s="96">
        <f>Métricas!AE43</f>
        <v>4</v>
      </c>
      <c r="AT61" s="96">
        <f>Métricas!AF43</f>
        <v>14</v>
      </c>
      <c r="AU61" s="96">
        <f>Métricas!AG43</f>
        <v>22</v>
      </c>
      <c r="AV61" s="96">
        <f>Métricas!AH43</f>
        <v>38</v>
      </c>
      <c r="AW61" s="96">
        <f>Métricas!AI43</f>
        <v>29</v>
      </c>
      <c r="AX61" s="96">
        <f>Métricas!AJ43</f>
        <v>37</v>
      </c>
      <c r="AY61" s="96">
        <f>Métricas!AK43</f>
        <v>19</v>
      </c>
      <c r="AZ61" s="96">
        <f>Métricas!AL43</f>
        <v>3</v>
      </c>
      <c r="BA61" s="96">
        <f>Métricas!AM43</f>
        <v>0</v>
      </c>
      <c r="BB61" s="96">
        <f>Métricas!AN43</f>
        <v>26</v>
      </c>
      <c r="BC61" s="96">
        <f>Métricas!AO43</f>
        <v>29</v>
      </c>
      <c r="BD61" s="96">
        <f>Métricas!AP43</f>
        <v>53</v>
      </c>
      <c r="BE61" s="96">
        <f>Métricas!AQ43</f>
        <v>64</v>
      </c>
      <c r="BF61" s="96">
        <f>Métricas!AR43</f>
        <v>50</v>
      </c>
      <c r="BG61" s="96">
        <f>Métricas!AS43</f>
        <v>65</v>
      </c>
      <c r="BH61" s="96">
        <f>Métricas!AT43</f>
        <v>36</v>
      </c>
      <c r="BI61" s="96">
        <f>Métricas!AU43</f>
        <v>16</v>
      </c>
      <c r="BJ61" s="96">
        <f>Métricas!AV43</f>
        <v>0</v>
      </c>
      <c r="BK61" s="96">
        <f>Métricas!AW43</f>
        <v>0</v>
      </c>
      <c r="BL61" s="96">
        <f>Métricas!AX43</f>
        <v>0</v>
      </c>
      <c r="BM61" s="96">
        <f>Métricas!AY43</f>
        <v>0</v>
      </c>
      <c r="BN61" s="96">
        <f>Métricas!AZ43</f>
        <v>0</v>
      </c>
      <c r="BO61" s="96">
        <f>Métricas!BA43</f>
        <v>0</v>
      </c>
      <c r="BP61" s="96">
        <f>Métricas!BB43</f>
        <v>0</v>
      </c>
      <c r="BQ61" s="96">
        <f>Métricas!BC43</f>
        <v>0</v>
      </c>
      <c r="BR61" s="96">
        <f>Métricas!BD43</f>
        <v>0</v>
      </c>
      <c r="BS61" s="96">
        <f>Métricas!BE43</f>
        <v>0</v>
      </c>
      <c r="BT61" s="96">
        <f>Métricas!BF43</f>
        <v>0</v>
      </c>
      <c r="BU61" s="96">
        <f>Métricas!BG43</f>
        <v>0</v>
      </c>
      <c r="BV61" s="96">
        <f>Métricas!BH43</f>
        <v>0</v>
      </c>
      <c r="BW61" s="96">
        <f>Métricas!BI43</f>
        <v>0</v>
      </c>
      <c r="BX61" s="96">
        <f>Métricas!BJ43</f>
        <v>0</v>
      </c>
      <c r="BY61" s="96">
        <f>Métricas!BK43</f>
        <v>0</v>
      </c>
      <c r="BZ61" s="96">
        <f>Métricas!BL43</f>
        <v>0</v>
      </c>
      <c r="CA61" s="96">
        <f>Métricas!BM43</f>
        <v>0</v>
      </c>
      <c r="CB61" s="96">
        <f>Métricas!BN43</f>
        <v>0</v>
      </c>
    </row>
    <row r="62" spans="2:80" hidden="1" x14ac:dyDescent="0.25">
      <c r="B62" s="212"/>
      <c r="C62" s="153"/>
      <c r="D62" s="154" t="s">
        <v>96</v>
      </c>
      <c r="E62" s="116"/>
      <c r="F62" s="117"/>
      <c r="G62" s="118"/>
      <c r="H62" s="119"/>
      <c r="I62" s="120" t="s">
        <v>101</v>
      </c>
      <c r="J62" s="120">
        <v>3</v>
      </c>
      <c r="K62" s="93" t="s">
        <v>89</v>
      </c>
      <c r="L62" s="93">
        <f t="shared" si="18"/>
        <v>3</v>
      </c>
      <c r="M62" s="103" t="s">
        <v>90</v>
      </c>
      <c r="N62" s="93" t="s">
        <v>100</v>
      </c>
      <c r="O62" s="93">
        <f t="shared" si="19"/>
        <v>1</v>
      </c>
      <c r="P62" s="124" t="s">
        <v>100</v>
      </c>
      <c r="Q62" s="124">
        <v>1</v>
      </c>
      <c r="R62" s="106">
        <f>Métricas!D83</f>
        <v>0</v>
      </c>
      <c r="S62" s="106">
        <f>Métricas!E83</f>
        <v>0</v>
      </c>
      <c r="T62" s="106">
        <f>Métricas!F83</f>
        <v>0</v>
      </c>
      <c r="U62" s="106">
        <f>Métricas!G83</f>
        <v>0</v>
      </c>
      <c r="V62" s="106">
        <f>Métricas!H83</f>
        <v>0</v>
      </c>
      <c r="W62" s="106">
        <f>Métricas!I83</f>
        <v>6</v>
      </c>
      <c r="X62" s="106">
        <f>Métricas!J83</f>
        <v>1</v>
      </c>
      <c r="Y62" s="106">
        <f>Métricas!K83</f>
        <v>0</v>
      </c>
      <c r="Z62" s="106">
        <f>Métricas!L83</f>
        <v>0</v>
      </c>
      <c r="AA62" s="106">
        <f>Métricas!M83</f>
        <v>3</v>
      </c>
      <c r="AB62" s="106">
        <f>Métricas!N83</f>
        <v>0</v>
      </c>
      <c r="AC62" s="106">
        <f>Métricas!O83</f>
        <v>0</v>
      </c>
      <c r="AD62" s="106">
        <f>Métricas!P83</f>
        <v>0</v>
      </c>
      <c r="AE62" s="106">
        <f>Métricas!Q83</f>
        <v>1</v>
      </c>
      <c r="AF62" s="106">
        <f>Métricas!R83</f>
        <v>4</v>
      </c>
      <c r="AG62" s="106">
        <f>Métricas!S83</f>
        <v>0</v>
      </c>
      <c r="AH62" s="106">
        <f>Métricas!T83</f>
        <v>1</v>
      </c>
      <c r="AI62" s="106">
        <f>Métricas!U83</f>
        <v>2</v>
      </c>
      <c r="AJ62" s="106">
        <f>Métricas!V83</f>
        <v>1</v>
      </c>
      <c r="AK62" s="106">
        <f>Métricas!W83</f>
        <v>0</v>
      </c>
      <c r="AL62" s="106">
        <f>Métricas!X83</f>
        <v>0</v>
      </c>
      <c r="AM62" s="106">
        <f>Métricas!Y83</f>
        <v>0</v>
      </c>
      <c r="AN62" s="106">
        <f>Métricas!Z83</f>
        <v>0</v>
      </c>
      <c r="AO62" s="106">
        <f>Métricas!AA83</f>
        <v>0</v>
      </c>
      <c r="AP62" s="106">
        <f>Métricas!AB83</f>
        <v>0</v>
      </c>
      <c r="AQ62" s="106">
        <v>0</v>
      </c>
      <c r="AR62" s="106">
        <v>0</v>
      </c>
      <c r="AS62" s="106">
        <v>0</v>
      </c>
      <c r="AT62" s="106">
        <v>0</v>
      </c>
      <c r="AU62" s="106">
        <v>0</v>
      </c>
      <c r="AV62" s="106">
        <v>0</v>
      </c>
      <c r="AW62" s="106">
        <v>0</v>
      </c>
      <c r="AX62" s="106">
        <v>0</v>
      </c>
      <c r="AY62" s="106">
        <v>0</v>
      </c>
      <c r="AZ62" s="106">
        <v>0</v>
      </c>
      <c r="BA62" s="106">
        <v>0</v>
      </c>
      <c r="BB62" s="106">
        <v>0</v>
      </c>
      <c r="BC62" s="106">
        <v>0</v>
      </c>
      <c r="BD62" s="106">
        <v>0</v>
      </c>
      <c r="BE62" s="106">
        <v>0</v>
      </c>
      <c r="BF62" s="106">
        <v>0</v>
      </c>
      <c r="BG62" s="106">
        <v>0</v>
      </c>
      <c r="BH62" s="106">
        <v>0</v>
      </c>
      <c r="BI62" s="106">
        <v>0</v>
      </c>
      <c r="BJ62" s="106">
        <v>0</v>
      </c>
      <c r="BK62" s="106">
        <v>0</v>
      </c>
      <c r="BL62" s="106">
        <v>0</v>
      </c>
      <c r="BM62" s="106">
        <v>0</v>
      </c>
      <c r="BN62" s="106">
        <v>0</v>
      </c>
      <c r="BO62" s="106">
        <v>1</v>
      </c>
      <c r="BP62" s="106">
        <v>2</v>
      </c>
      <c r="BQ62" s="106">
        <v>3</v>
      </c>
      <c r="BR62" s="106">
        <v>4</v>
      </c>
      <c r="BS62" s="106">
        <v>5</v>
      </c>
      <c r="BT62" s="106">
        <v>6</v>
      </c>
      <c r="BU62" s="106">
        <v>7</v>
      </c>
      <c r="BV62" s="106">
        <v>8</v>
      </c>
      <c r="BW62" s="106">
        <v>9</v>
      </c>
      <c r="BX62" s="106">
        <v>10</v>
      </c>
      <c r="BY62" s="106">
        <v>11</v>
      </c>
      <c r="BZ62" s="106">
        <v>12</v>
      </c>
      <c r="CA62" s="106">
        <v>13</v>
      </c>
      <c r="CB62" s="106">
        <v>14</v>
      </c>
    </row>
    <row r="63" spans="2:80" x14ac:dyDescent="0.25">
      <c r="B63" s="212"/>
      <c r="C63" s="153"/>
      <c r="D63" s="154" t="s">
        <v>97</v>
      </c>
      <c r="E63" s="116"/>
      <c r="F63" s="117"/>
      <c r="G63" s="118"/>
      <c r="H63" s="119"/>
      <c r="I63" s="120" t="s">
        <v>101</v>
      </c>
      <c r="J63" s="120">
        <v>5</v>
      </c>
      <c r="K63" s="93" t="s">
        <v>89</v>
      </c>
      <c r="L63" s="93">
        <f t="shared" si="18"/>
        <v>5</v>
      </c>
      <c r="M63" s="103" t="s">
        <v>90</v>
      </c>
      <c r="N63" s="93" t="s">
        <v>100</v>
      </c>
      <c r="O63" s="93">
        <f t="shared" si="19"/>
        <v>2</v>
      </c>
      <c r="P63" s="124" t="s">
        <v>100</v>
      </c>
      <c r="Q63" s="124">
        <v>2</v>
      </c>
      <c r="R63" s="96">
        <f>Métricas!D63</f>
        <v>2</v>
      </c>
      <c r="S63" s="96">
        <f>Métricas!E63</f>
        <v>0</v>
      </c>
      <c r="T63" s="96">
        <f>Métricas!F63</f>
        <v>1</v>
      </c>
      <c r="U63" s="96">
        <f>Métricas!G63</f>
        <v>0</v>
      </c>
      <c r="V63" s="96">
        <f>Métricas!H63</f>
        <v>2</v>
      </c>
      <c r="W63" s="96">
        <f>Métricas!I63</f>
        <v>0</v>
      </c>
      <c r="X63" s="96">
        <f>Métricas!J63</f>
        <v>0</v>
      </c>
      <c r="Y63" s="96">
        <f>Métricas!K63</f>
        <v>0</v>
      </c>
      <c r="Z63" s="96">
        <f>Métricas!L63</f>
        <v>3</v>
      </c>
      <c r="AA63" s="96">
        <f>Métricas!M63</f>
        <v>1</v>
      </c>
      <c r="AB63" s="96">
        <f>Métricas!N63</f>
        <v>1</v>
      </c>
      <c r="AC63" s="96">
        <f>Métricas!O63</f>
        <v>6</v>
      </c>
      <c r="AD63" s="96">
        <f>Métricas!P63</f>
        <v>0</v>
      </c>
      <c r="AE63" s="96">
        <f>Métricas!Q63</f>
        <v>14</v>
      </c>
      <c r="AF63" s="96">
        <f>Métricas!R63</f>
        <v>3</v>
      </c>
      <c r="AG63" s="96">
        <f>Métricas!S63</f>
        <v>0</v>
      </c>
      <c r="AH63" s="96">
        <f>Métricas!T63</f>
        <v>1</v>
      </c>
      <c r="AI63" s="96">
        <f>Métricas!U63</f>
        <v>4</v>
      </c>
      <c r="AJ63" s="96">
        <f>Métricas!V63</f>
        <v>6</v>
      </c>
      <c r="AK63" s="96">
        <f>Métricas!W63</f>
        <v>0</v>
      </c>
      <c r="AL63" s="96">
        <f>Métricas!X63</f>
        <v>1</v>
      </c>
      <c r="AM63" s="96">
        <f>Métricas!Y63</f>
        <v>3</v>
      </c>
      <c r="AN63" s="96">
        <f>Métricas!Z63</f>
        <v>0</v>
      </c>
      <c r="AO63" s="96">
        <f>Métricas!AA63</f>
        <v>0</v>
      </c>
      <c r="AP63" s="96">
        <f>Métricas!AB63</f>
        <v>0</v>
      </c>
      <c r="AQ63" s="96">
        <f>Métricas!AC63</f>
        <v>7</v>
      </c>
      <c r="AR63" s="96">
        <f>Métricas!AD63</f>
        <v>15</v>
      </c>
      <c r="AS63" s="96">
        <f>Métricas!AE63</f>
        <v>8</v>
      </c>
      <c r="AT63" s="96">
        <f>Métricas!AF63</f>
        <v>4</v>
      </c>
      <c r="AU63" s="96">
        <f>Métricas!AG63</f>
        <v>0</v>
      </c>
      <c r="AV63" s="96">
        <f>Métricas!AH63</f>
        <v>0</v>
      </c>
      <c r="AW63" s="96">
        <f>Métricas!AI63</f>
        <v>5</v>
      </c>
      <c r="AX63" s="96">
        <f>Métricas!AJ63</f>
        <v>4</v>
      </c>
      <c r="AY63" s="96">
        <f>Métricas!AK63</f>
        <v>6</v>
      </c>
      <c r="AZ63" s="96">
        <f>Métricas!AL63</f>
        <v>16</v>
      </c>
      <c r="BA63" s="96">
        <f>Métricas!AM63</f>
        <v>0</v>
      </c>
      <c r="BB63" s="96">
        <f>Métricas!AN63</f>
        <v>0</v>
      </c>
      <c r="BC63" s="96">
        <f>Métricas!AO63</f>
        <v>13</v>
      </c>
      <c r="BD63" s="96">
        <f>Métricas!AP63</f>
        <v>6</v>
      </c>
      <c r="BE63" s="96">
        <f>Métricas!AQ63</f>
        <v>16</v>
      </c>
      <c r="BF63" s="96">
        <f>Métricas!AR63</f>
        <v>24</v>
      </c>
      <c r="BG63" s="96">
        <f>Métricas!AS63</f>
        <v>22</v>
      </c>
      <c r="BH63" s="96">
        <f>Métricas!AT63</f>
        <v>17</v>
      </c>
      <c r="BI63" s="96">
        <f>Métricas!AU63</f>
        <v>16</v>
      </c>
      <c r="BJ63" s="96">
        <f>Métricas!AV63</f>
        <v>0</v>
      </c>
      <c r="BK63" s="96">
        <f>Métricas!AW63</f>
        <v>0</v>
      </c>
      <c r="BL63" s="96">
        <f>Métricas!AX63</f>
        <v>0</v>
      </c>
      <c r="BM63" s="96">
        <f>Métricas!AY63</f>
        <v>0</v>
      </c>
      <c r="BN63" s="96">
        <f>Métricas!AZ63</f>
        <v>0</v>
      </c>
      <c r="BO63" s="96">
        <f>Métricas!BA63</f>
        <v>0</v>
      </c>
      <c r="BP63" s="96">
        <f>Métricas!BB63</f>
        <v>0</v>
      </c>
      <c r="BQ63" s="96">
        <f>Métricas!BC63</f>
        <v>0</v>
      </c>
      <c r="BR63" s="96">
        <f>Métricas!BD63</f>
        <v>0</v>
      </c>
      <c r="BS63" s="96">
        <f>Métricas!BE63</f>
        <v>0</v>
      </c>
      <c r="BT63" s="96">
        <f>Métricas!BF63</f>
        <v>0</v>
      </c>
      <c r="BU63" s="96">
        <f>Métricas!BG63</f>
        <v>0</v>
      </c>
      <c r="BV63" s="96">
        <f>Métricas!BH63</f>
        <v>0</v>
      </c>
      <c r="BW63" s="96">
        <f>Métricas!BI63</f>
        <v>0</v>
      </c>
      <c r="BX63" s="96">
        <f>Métricas!BJ63</f>
        <v>0</v>
      </c>
      <c r="BY63" s="96">
        <f>Métricas!BK63</f>
        <v>0</v>
      </c>
      <c r="BZ63" s="96">
        <f>Métricas!BL63</f>
        <v>0</v>
      </c>
      <c r="CA63" s="96">
        <f>Métricas!BM63</f>
        <v>0</v>
      </c>
      <c r="CB63" s="96">
        <f>Métricas!BN63</f>
        <v>0</v>
      </c>
    </row>
    <row r="64" spans="2:80" ht="30.6" x14ac:dyDescent="0.25">
      <c r="B64" s="212"/>
      <c r="C64" s="140">
        <v>12</v>
      </c>
      <c r="D64" s="155" t="s">
        <v>52</v>
      </c>
      <c r="E64" s="155" t="s">
        <v>131</v>
      </c>
      <c r="F64" s="143" t="s">
        <v>85</v>
      </c>
      <c r="G64" s="144" t="s">
        <v>86</v>
      </c>
      <c r="H64" s="145" t="s">
        <v>116</v>
      </c>
      <c r="I64" s="138" t="s">
        <v>101</v>
      </c>
      <c r="J64" s="120">
        <f>J65+J66+J67+J68+J70</f>
        <v>70</v>
      </c>
      <c r="K64" s="93" t="s">
        <v>89</v>
      </c>
      <c r="L64" s="93">
        <f t="shared" si="18"/>
        <v>70</v>
      </c>
      <c r="M64" s="103" t="s">
        <v>90</v>
      </c>
      <c r="N64" s="93" t="s">
        <v>100</v>
      </c>
      <c r="O64" s="93">
        <f t="shared" si="19"/>
        <v>51</v>
      </c>
      <c r="P64" s="139" t="s">
        <v>100</v>
      </c>
      <c r="Q64" s="124">
        <f>Q65+Q66+Q67+Q68+Q70</f>
        <v>51</v>
      </c>
      <c r="R64" s="96">
        <f t="shared" ref="R64:AW64" si="22">SUM(R65:R70)</f>
        <v>7</v>
      </c>
      <c r="S64" s="96">
        <f t="shared" si="22"/>
        <v>9</v>
      </c>
      <c r="T64" s="96">
        <f t="shared" si="22"/>
        <v>0</v>
      </c>
      <c r="U64" s="96">
        <f t="shared" si="22"/>
        <v>0</v>
      </c>
      <c r="V64" s="96">
        <f t="shared" si="22"/>
        <v>0</v>
      </c>
      <c r="W64" s="96">
        <f t="shared" si="22"/>
        <v>8</v>
      </c>
      <c r="X64" s="96">
        <f t="shared" si="22"/>
        <v>9</v>
      </c>
      <c r="Y64" s="96">
        <f t="shared" si="22"/>
        <v>22</v>
      </c>
      <c r="Z64" s="96">
        <f t="shared" si="22"/>
        <v>29</v>
      </c>
      <c r="AA64" s="96">
        <f t="shared" si="22"/>
        <v>29</v>
      </c>
      <c r="AB64" s="96">
        <f t="shared" si="22"/>
        <v>26</v>
      </c>
      <c r="AC64" s="96">
        <f t="shared" si="22"/>
        <v>25</v>
      </c>
      <c r="AD64" s="96">
        <f t="shared" si="22"/>
        <v>39</v>
      </c>
      <c r="AE64" s="96">
        <f t="shared" si="22"/>
        <v>7</v>
      </c>
      <c r="AF64" s="96">
        <f t="shared" si="22"/>
        <v>55</v>
      </c>
      <c r="AG64" s="96">
        <f t="shared" si="22"/>
        <v>39</v>
      </c>
      <c r="AH64" s="96">
        <f t="shared" si="22"/>
        <v>150</v>
      </c>
      <c r="AI64" s="96">
        <f t="shared" si="22"/>
        <v>140</v>
      </c>
      <c r="AJ64" s="96">
        <f t="shared" si="22"/>
        <v>91</v>
      </c>
      <c r="AK64" s="96">
        <f t="shared" si="22"/>
        <v>50</v>
      </c>
      <c r="AL64" s="96">
        <f t="shared" si="22"/>
        <v>28</v>
      </c>
      <c r="AM64" s="96">
        <f t="shared" si="22"/>
        <v>14</v>
      </c>
      <c r="AN64" s="96">
        <f t="shared" si="22"/>
        <v>17</v>
      </c>
      <c r="AO64" s="96">
        <f t="shared" si="22"/>
        <v>26</v>
      </c>
      <c r="AP64" s="96">
        <f t="shared" si="22"/>
        <v>8</v>
      </c>
      <c r="AQ64" s="96">
        <f t="shared" si="22"/>
        <v>27</v>
      </c>
      <c r="AR64" s="96">
        <f t="shared" si="22"/>
        <v>25</v>
      </c>
      <c r="AS64" s="96">
        <f t="shared" si="22"/>
        <v>13</v>
      </c>
      <c r="AT64" s="96">
        <f t="shared" si="22"/>
        <v>67</v>
      </c>
      <c r="AU64" s="96">
        <f t="shared" si="22"/>
        <v>82</v>
      </c>
      <c r="AV64" s="96">
        <f t="shared" si="22"/>
        <v>66</v>
      </c>
      <c r="AW64" s="96">
        <f t="shared" si="22"/>
        <v>78</v>
      </c>
      <c r="AX64" s="96">
        <f t="shared" ref="AX64:CB64" si="23">SUM(AX65:AX70)</f>
        <v>57</v>
      </c>
      <c r="AY64" s="96">
        <f t="shared" si="23"/>
        <v>54</v>
      </c>
      <c r="AZ64" s="96">
        <f t="shared" si="23"/>
        <v>18</v>
      </c>
      <c r="BA64" s="96">
        <f t="shared" si="23"/>
        <v>38</v>
      </c>
      <c r="BB64" s="96">
        <f t="shared" si="23"/>
        <v>41</v>
      </c>
      <c r="BC64" s="96">
        <f t="shared" si="23"/>
        <v>36</v>
      </c>
      <c r="BD64" s="96">
        <f t="shared" si="23"/>
        <v>43</v>
      </c>
      <c r="BE64" s="96">
        <f t="shared" si="23"/>
        <v>4</v>
      </c>
      <c r="BF64" s="96">
        <f t="shared" si="23"/>
        <v>13</v>
      </c>
      <c r="BG64" s="96">
        <f t="shared" si="23"/>
        <v>4</v>
      </c>
      <c r="BH64" s="96">
        <f t="shared" si="23"/>
        <v>7</v>
      </c>
      <c r="BI64" s="96">
        <f t="shared" si="23"/>
        <v>17</v>
      </c>
      <c r="BJ64" s="96">
        <f t="shared" si="23"/>
        <v>0</v>
      </c>
      <c r="BK64" s="96">
        <f t="shared" si="23"/>
        <v>0</v>
      </c>
      <c r="BL64" s="96">
        <f t="shared" si="23"/>
        <v>0</v>
      </c>
      <c r="BM64" s="96">
        <f t="shared" si="23"/>
        <v>0</v>
      </c>
      <c r="BN64" s="96">
        <f t="shared" si="23"/>
        <v>0</v>
      </c>
      <c r="BO64" s="96">
        <f t="shared" si="23"/>
        <v>1</v>
      </c>
      <c r="BP64" s="96">
        <f t="shared" si="23"/>
        <v>2</v>
      </c>
      <c r="BQ64" s="96">
        <f t="shared" si="23"/>
        <v>3</v>
      </c>
      <c r="BR64" s="96">
        <f t="shared" si="23"/>
        <v>4</v>
      </c>
      <c r="BS64" s="96">
        <f t="shared" si="23"/>
        <v>5</v>
      </c>
      <c r="BT64" s="96">
        <f t="shared" si="23"/>
        <v>6</v>
      </c>
      <c r="BU64" s="96">
        <f t="shared" si="23"/>
        <v>7</v>
      </c>
      <c r="BV64" s="96">
        <f t="shared" si="23"/>
        <v>8</v>
      </c>
      <c r="BW64" s="96">
        <f t="shared" si="23"/>
        <v>9</v>
      </c>
      <c r="BX64" s="96">
        <f t="shared" si="23"/>
        <v>10</v>
      </c>
      <c r="BY64" s="96">
        <f t="shared" si="23"/>
        <v>11</v>
      </c>
      <c r="BZ64" s="96">
        <f t="shared" si="23"/>
        <v>12</v>
      </c>
      <c r="CA64" s="96">
        <f t="shared" si="23"/>
        <v>13</v>
      </c>
      <c r="CB64" s="96">
        <f t="shared" si="23"/>
        <v>14</v>
      </c>
    </row>
    <row r="65" spans="2:80" x14ac:dyDescent="0.25">
      <c r="B65" s="212"/>
      <c r="C65" s="153"/>
      <c r="D65" s="154" t="s">
        <v>92</v>
      </c>
      <c r="E65" s="116"/>
      <c r="F65" s="117"/>
      <c r="G65" s="118"/>
      <c r="H65" s="156"/>
      <c r="I65" s="138" t="s">
        <v>101</v>
      </c>
      <c r="J65" s="120">
        <v>22</v>
      </c>
      <c r="K65" s="93" t="s">
        <v>89</v>
      </c>
      <c r="L65" s="93">
        <f t="shared" si="18"/>
        <v>22</v>
      </c>
      <c r="M65" s="103" t="s">
        <v>90</v>
      </c>
      <c r="N65" s="93" t="s">
        <v>100</v>
      </c>
      <c r="O65" s="93">
        <f t="shared" si="19"/>
        <v>16</v>
      </c>
      <c r="P65" s="139" t="s">
        <v>100</v>
      </c>
      <c r="Q65" s="124">
        <v>16</v>
      </c>
      <c r="R65" s="96">
        <f>Métricas!D147</f>
        <v>4</v>
      </c>
      <c r="S65" s="96">
        <f>Métricas!E147</f>
        <v>9</v>
      </c>
      <c r="T65" s="96">
        <f>Métricas!F147</f>
        <v>0</v>
      </c>
      <c r="U65" s="96">
        <f>Métricas!G147</f>
        <v>0</v>
      </c>
      <c r="V65" s="96">
        <f>Métricas!H147</f>
        <v>0</v>
      </c>
      <c r="W65" s="96">
        <f>Métricas!I147</f>
        <v>0</v>
      </c>
      <c r="X65" s="96">
        <f>Métricas!J147</f>
        <v>0</v>
      </c>
      <c r="Y65" s="96">
        <f>Métricas!K147</f>
        <v>4</v>
      </c>
      <c r="Z65" s="96">
        <f>Métricas!L147</f>
        <v>6</v>
      </c>
      <c r="AA65" s="96">
        <f>Métricas!M147</f>
        <v>7</v>
      </c>
      <c r="AB65" s="96">
        <f>Métricas!N147</f>
        <v>7</v>
      </c>
      <c r="AC65" s="96">
        <f>Métricas!O147</f>
        <v>5</v>
      </c>
      <c r="AD65" s="96">
        <f>Métricas!P147</f>
        <v>4</v>
      </c>
      <c r="AE65" s="96">
        <f>Métricas!Q147</f>
        <v>1</v>
      </c>
      <c r="AF65" s="96">
        <f>Métricas!R147</f>
        <v>2</v>
      </c>
      <c r="AG65" s="96">
        <f>Métricas!S147</f>
        <v>0</v>
      </c>
      <c r="AH65" s="96">
        <f>Métricas!T147</f>
        <v>67</v>
      </c>
      <c r="AI65" s="96">
        <f>Métricas!U147</f>
        <v>85</v>
      </c>
      <c r="AJ65" s="96">
        <f>Métricas!V147</f>
        <v>65</v>
      </c>
      <c r="AK65" s="96">
        <f>Métricas!W147</f>
        <v>45</v>
      </c>
      <c r="AL65" s="96">
        <f>Métricas!X147</f>
        <v>6</v>
      </c>
      <c r="AM65" s="96">
        <f>Métricas!Y147</f>
        <v>14</v>
      </c>
      <c r="AN65" s="96">
        <f>Métricas!Z147</f>
        <v>9</v>
      </c>
      <c r="AO65" s="96">
        <f>Métricas!AA147</f>
        <v>3</v>
      </c>
      <c r="AP65" s="96">
        <f>Métricas!AB147</f>
        <v>1</v>
      </c>
      <c r="AQ65" s="96">
        <f>Métricas!AC147</f>
        <v>3</v>
      </c>
      <c r="AR65" s="96">
        <f>Métricas!AD147</f>
        <v>6</v>
      </c>
      <c r="AS65" s="96">
        <f>Métricas!AE147</f>
        <v>2</v>
      </c>
      <c r="AT65" s="96">
        <f>Métricas!AF147</f>
        <v>40</v>
      </c>
      <c r="AU65" s="96">
        <f>Métricas!AG147</f>
        <v>43</v>
      </c>
      <c r="AV65" s="96">
        <f>Métricas!AH147</f>
        <v>48</v>
      </c>
      <c r="AW65" s="96">
        <f>Métricas!AI147</f>
        <v>41</v>
      </c>
      <c r="AX65" s="96">
        <f>Métricas!AJ147</f>
        <v>30</v>
      </c>
      <c r="AY65" s="96">
        <f>Métricas!AK147</f>
        <v>32</v>
      </c>
      <c r="AZ65" s="96">
        <f>Métricas!AL147</f>
        <v>6</v>
      </c>
      <c r="BA65" s="96">
        <f>Métricas!AM147</f>
        <v>5</v>
      </c>
      <c r="BB65" s="96">
        <f>Métricas!AN147</f>
        <v>15</v>
      </c>
      <c r="BC65" s="96">
        <f>Métricas!AO147</f>
        <v>17</v>
      </c>
      <c r="BD65" s="96">
        <f>Métricas!AP147</f>
        <v>22</v>
      </c>
      <c r="BE65" s="96">
        <f>Métricas!AQ147</f>
        <v>3</v>
      </c>
      <c r="BF65" s="96">
        <f>Métricas!AR147</f>
        <v>1</v>
      </c>
      <c r="BG65" s="96">
        <f>Métricas!AS147</f>
        <v>1</v>
      </c>
      <c r="BH65" s="96">
        <f>Métricas!AT147</f>
        <v>2</v>
      </c>
      <c r="BI65" s="96">
        <f>Métricas!AU147</f>
        <v>5</v>
      </c>
      <c r="BJ65" s="96">
        <f>Métricas!AV147</f>
        <v>0</v>
      </c>
      <c r="BK65" s="96">
        <f>Métricas!AW147</f>
        <v>0</v>
      </c>
      <c r="BL65" s="96">
        <f>Métricas!AX147</f>
        <v>0</v>
      </c>
      <c r="BM65" s="96">
        <f>Métricas!AY147</f>
        <v>0</v>
      </c>
      <c r="BN65" s="96">
        <f>Métricas!AZ147</f>
        <v>0</v>
      </c>
      <c r="BO65" s="96">
        <f>Métricas!BA147</f>
        <v>0</v>
      </c>
      <c r="BP65" s="96">
        <f>Métricas!BB147</f>
        <v>0</v>
      </c>
      <c r="BQ65" s="96">
        <f>Métricas!BC147</f>
        <v>0</v>
      </c>
      <c r="BR65" s="96">
        <f>Métricas!BD147</f>
        <v>0</v>
      </c>
      <c r="BS65" s="96">
        <f>Métricas!BE147</f>
        <v>0</v>
      </c>
      <c r="BT65" s="96">
        <f>Métricas!BF147</f>
        <v>0</v>
      </c>
      <c r="BU65" s="96">
        <f>Métricas!BG147</f>
        <v>0</v>
      </c>
      <c r="BV65" s="96">
        <f>Métricas!BH147</f>
        <v>0</v>
      </c>
      <c r="BW65" s="96">
        <f>Métricas!BI147</f>
        <v>0</v>
      </c>
      <c r="BX65" s="96">
        <f>Métricas!BJ147</f>
        <v>0</v>
      </c>
      <c r="BY65" s="96">
        <f>Métricas!BK147</f>
        <v>0</v>
      </c>
      <c r="BZ65" s="96">
        <f>Métricas!BL147</f>
        <v>0</v>
      </c>
      <c r="CA65" s="96">
        <f>Métricas!BM147</f>
        <v>0</v>
      </c>
      <c r="CB65" s="96">
        <f>Métricas!BN147</f>
        <v>0</v>
      </c>
    </row>
    <row r="66" spans="2:80" x14ac:dyDescent="0.25">
      <c r="B66" s="212"/>
      <c r="C66" s="153"/>
      <c r="D66" s="154" t="s">
        <v>93</v>
      </c>
      <c r="E66" s="116"/>
      <c r="F66" s="117"/>
      <c r="G66" s="118"/>
      <c r="H66" s="156"/>
      <c r="I66" s="138" t="s">
        <v>101</v>
      </c>
      <c r="J66" s="120">
        <v>22</v>
      </c>
      <c r="K66" s="93" t="s">
        <v>89</v>
      </c>
      <c r="L66" s="93">
        <f t="shared" si="18"/>
        <v>22</v>
      </c>
      <c r="M66" s="103" t="s">
        <v>90</v>
      </c>
      <c r="N66" s="93" t="s">
        <v>100</v>
      </c>
      <c r="O66" s="93">
        <f t="shared" si="19"/>
        <v>17</v>
      </c>
      <c r="P66" s="139" t="s">
        <v>100</v>
      </c>
      <c r="Q66" s="124">
        <v>17</v>
      </c>
      <c r="R66" s="96">
        <f>Métricas!D125</f>
        <v>1</v>
      </c>
      <c r="S66" s="96">
        <f>Métricas!E125</f>
        <v>0</v>
      </c>
      <c r="T66" s="96">
        <f>Métricas!F125</f>
        <v>0</v>
      </c>
      <c r="U66" s="96">
        <f>Métricas!G125</f>
        <v>0</v>
      </c>
      <c r="V66" s="96">
        <f>Métricas!H125</f>
        <v>0</v>
      </c>
      <c r="W66" s="96">
        <f>Métricas!I125</f>
        <v>0</v>
      </c>
      <c r="X66" s="96">
        <f>Métricas!J125</f>
        <v>9</v>
      </c>
      <c r="Y66" s="96">
        <f>Métricas!K125</f>
        <v>15</v>
      </c>
      <c r="Z66" s="96">
        <f>Métricas!L125</f>
        <v>15</v>
      </c>
      <c r="AA66" s="96">
        <f>Métricas!M125</f>
        <v>14</v>
      </c>
      <c r="AB66" s="96">
        <f>Métricas!N125</f>
        <v>14</v>
      </c>
      <c r="AC66" s="96">
        <f>Métricas!O125</f>
        <v>14</v>
      </c>
      <c r="AD66" s="96">
        <f>Métricas!P125</f>
        <v>32</v>
      </c>
      <c r="AE66" s="96">
        <f>Métricas!Q125</f>
        <v>5</v>
      </c>
      <c r="AF66" s="96">
        <f>Métricas!R125</f>
        <v>50</v>
      </c>
      <c r="AG66" s="96">
        <f>Métricas!S125</f>
        <v>36</v>
      </c>
      <c r="AH66" s="96">
        <f>Métricas!T125</f>
        <v>81</v>
      </c>
      <c r="AI66" s="96">
        <f>Métricas!U125</f>
        <v>55</v>
      </c>
      <c r="AJ66" s="96">
        <f>Métricas!V125</f>
        <v>23</v>
      </c>
      <c r="AK66" s="96">
        <f>Métricas!W125</f>
        <v>5</v>
      </c>
      <c r="AL66" s="96">
        <f>Métricas!X125</f>
        <v>5</v>
      </c>
      <c r="AM66" s="96">
        <f>Métricas!Y125</f>
        <v>0</v>
      </c>
      <c r="AN66" s="96">
        <f>Métricas!Z125</f>
        <v>8</v>
      </c>
      <c r="AO66" s="96">
        <f>Métricas!AA125</f>
        <v>22</v>
      </c>
      <c r="AP66" s="96">
        <f>Métricas!AB125</f>
        <v>7</v>
      </c>
      <c r="AQ66" s="96">
        <f>Métricas!AC125</f>
        <v>20</v>
      </c>
      <c r="AR66" s="96">
        <f>Métricas!AD125</f>
        <v>12</v>
      </c>
      <c r="AS66" s="96">
        <f>Métricas!AE125</f>
        <v>9</v>
      </c>
      <c r="AT66" s="96">
        <f>Métricas!AF125</f>
        <v>24</v>
      </c>
      <c r="AU66" s="96">
        <f>Métricas!AG125</f>
        <v>31</v>
      </c>
      <c r="AV66" s="96">
        <f>Métricas!AH125</f>
        <v>7</v>
      </c>
      <c r="AW66" s="96">
        <f>Métricas!AI125</f>
        <v>21</v>
      </c>
      <c r="AX66" s="96">
        <f>Métricas!AJ125</f>
        <v>15</v>
      </c>
      <c r="AY66" s="96">
        <f>Métricas!AK125</f>
        <v>8</v>
      </c>
      <c r="AZ66" s="96">
        <f>Métricas!AL125</f>
        <v>9</v>
      </c>
      <c r="BA66" s="96">
        <f>Métricas!AM125</f>
        <v>2</v>
      </c>
      <c r="BB66" s="96">
        <f>Métricas!AN125</f>
        <v>9</v>
      </c>
      <c r="BC66" s="96">
        <f>Métricas!AO125</f>
        <v>12</v>
      </c>
      <c r="BD66" s="96">
        <f>Métricas!AP125</f>
        <v>17</v>
      </c>
      <c r="BE66" s="96">
        <f>Métricas!AQ125</f>
        <v>0</v>
      </c>
      <c r="BF66" s="96">
        <f>Métricas!AR125</f>
        <v>9</v>
      </c>
      <c r="BG66" s="96">
        <f>Métricas!AS125</f>
        <v>1</v>
      </c>
      <c r="BH66" s="96">
        <f>Métricas!AT125</f>
        <v>4</v>
      </c>
      <c r="BI66" s="96">
        <f>Métricas!AU125</f>
        <v>8</v>
      </c>
      <c r="BJ66" s="96">
        <f>Métricas!AV125</f>
        <v>0</v>
      </c>
      <c r="BK66" s="96">
        <f>Métricas!AW125</f>
        <v>0</v>
      </c>
      <c r="BL66" s="96">
        <f>Métricas!AX125</f>
        <v>0</v>
      </c>
      <c r="BM66" s="96">
        <f>Métricas!AY125</f>
        <v>0</v>
      </c>
      <c r="BN66" s="96">
        <f>Métricas!AZ125</f>
        <v>0</v>
      </c>
      <c r="BO66" s="96">
        <f>Métricas!BA125</f>
        <v>0</v>
      </c>
      <c r="BP66" s="96">
        <f>Métricas!BB125</f>
        <v>0</v>
      </c>
      <c r="BQ66" s="96">
        <f>Métricas!BC125</f>
        <v>0</v>
      </c>
      <c r="BR66" s="96">
        <f>Métricas!BD125</f>
        <v>0</v>
      </c>
      <c r="BS66" s="96">
        <f>Métricas!BE125</f>
        <v>0</v>
      </c>
      <c r="BT66" s="96">
        <f>Métricas!BF125</f>
        <v>0</v>
      </c>
      <c r="BU66" s="96">
        <f>Métricas!BG125</f>
        <v>0</v>
      </c>
      <c r="BV66" s="96">
        <f>Métricas!BH125</f>
        <v>0</v>
      </c>
      <c r="BW66" s="96">
        <f>Métricas!BI125</f>
        <v>0</v>
      </c>
      <c r="BX66" s="96">
        <f>Métricas!BJ125</f>
        <v>0</v>
      </c>
      <c r="BY66" s="96">
        <f>Métricas!BK125</f>
        <v>0</v>
      </c>
      <c r="BZ66" s="96">
        <f>Métricas!BL125</f>
        <v>0</v>
      </c>
      <c r="CA66" s="96">
        <f>Métricas!BM125</f>
        <v>0</v>
      </c>
      <c r="CB66" s="96">
        <f>Métricas!BN125</f>
        <v>0</v>
      </c>
    </row>
    <row r="67" spans="2:80" x14ac:dyDescent="0.25">
      <c r="B67" s="212"/>
      <c r="C67" s="153"/>
      <c r="D67" s="154" t="s">
        <v>94</v>
      </c>
      <c r="E67" s="116"/>
      <c r="F67" s="117"/>
      <c r="G67" s="118"/>
      <c r="H67" s="119"/>
      <c r="I67" s="138" t="s">
        <v>101</v>
      </c>
      <c r="J67" s="120">
        <v>5</v>
      </c>
      <c r="K67" s="93" t="s">
        <v>89</v>
      </c>
      <c r="L67" s="93">
        <f t="shared" si="18"/>
        <v>5</v>
      </c>
      <c r="M67" s="103" t="s">
        <v>90</v>
      </c>
      <c r="N67" s="93" t="s">
        <v>100</v>
      </c>
      <c r="O67" s="93">
        <f t="shared" si="19"/>
        <v>3</v>
      </c>
      <c r="P67" s="139" t="s">
        <v>100</v>
      </c>
      <c r="Q67" s="124">
        <v>3</v>
      </c>
      <c r="R67" s="96">
        <f>Métricas!D104</f>
        <v>1</v>
      </c>
      <c r="S67" s="96">
        <f>Métricas!E104</f>
        <v>0</v>
      </c>
      <c r="T67" s="96">
        <f>Métricas!F104</f>
        <v>0</v>
      </c>
      <c r="U67" s="96">
        <f>Métricas!G104</f>
        <v>0</v>
      </c>
      <c r="V67" s="96">
        <f>Métricas!H104</f>
        <v>0</v>
      </c>
      <c r="W67" s="96">
        <f>Métricas!I104</f>
        <v>0</v>
      </c>
      <c r="X67" s="96">
        <f>Métricas!J104</f>
        <v>0</v>
      </c>
      <c r="Y67" s="96">
        <f>Métricas!K104</f>
        <v>0</v>
      </c>
      <c r="Z67" s="96">
        <f>Métricas!L104</f>
        <v>1</v>
      </c>
      <c r="AA67" s="96">
        <f>Métricas!M104</f>
        <v>3</v>
      </c>
      <c r="AB67" s="96">
        <f>Métricas!N104</f>
        <v>2</v>
      </c>
      <c r="AC67" s="96">
        <f>Métricas!O104</f>
        <v>3</v>
      </c>
      <c r="AD67" s="96">
        <f>Métricas!P104</f>
        <v>0</v>
      </c>
      <c r="AE67" s="96">
        <f>Métricas!Q104</f>
        <v>0</v>
      </c>
      <c r="AF67" s="96">
        <f>Métricas!R104</f>
        <v>0</v>
      </c>
      <c r="AG67" s="96">
        <f>Métricas!S104</f>
        <v>0</v>
      </c>
      <c r="AH67" s="96">
        <f>Métricas!T104</f>
        <v>0</v>
      </c>
      <c r="AI67" s="96">
        <f>Métricas!U104</f>
        <v>0</v>
      </c>
      <c r="AJ67" s="96">
        <f>Métricas!V104</f>
        <v>1</v>
      </c>
      <c r="AK67" s="96">
        <f>Métricas!W104</f>
        <v>0</v>
      </c>
      <c r="AL67" s="96">
        <f>Métricas!X104</f>
        <v>4</v>
      </c>
      <c r="AM67" s="96">
        <f>Métricas!Y104</f>
        <v>0</v>
      </c>
      <c r="AN67" s="96">
        <f>Métricas!Z104</f>
        <v>0</v>
      </c>
      <c r="AO67" s="96">
        <f>Métricas!AA104</f>
        <v>1</v>
      </c>
      <c r="AP67" s="96">
        <f>Métricas!AB104</f>
        <v>0</v>
      </c>
      <c r="AQ67" s="96">
        <f>Métricas!AC104</f>
        <v>4</v>
      </c>
      <c r="AR67" s="96">
        <f>Métricas!AD104</f>
        <v>6</v>
      </c>
      <c r="AS67" s="96">
        <f>Métricas!AE104</f>
        <v>0</v>
      </c>
      <c r="AT67" s="96">
        <f>Métricas!AF104</f>
        <v>0</v>
      </c>
      <c r="AU67" s="96">
        <f>Métricas!AG104</f>
        <v>7</v>
      </c>
      <c r="AV67" s="96">
        <f>Métricas!AH104</f>
        <v>10</v>
      </c>
      <c r="AW67" s="96">
        <f>Métricas!AI104</f>
        <v>15</v>
      </c>
      <c r="AX67" s="96">
        <f>Métricas!AJ104</f>
        <v>10</v>
      </c>
      <c r="AY67" s="96">
        <f>Métricas!AK104</f>
        <v>10</v>
      </c>
      <c r="AZ67" s="96">
        <f>Métricas!AL104</f>
        <v>3</v>
      </c>
      <c r="BA67" s="96">
        <f>Métricas!AM104</f>
        <v>16</v>
      </c>
      <c r="BB67" s="96">
        <f>Métricas!AN104</f>
        <v>1</v>
      </c>
      <c r="BC67" s="96">
        <f>Métricas!AO104</f>
        <v>3</v>
      </c>
      <c r="BD67" s="96">
        <f>Métricas!AP104</f>
        <v>3</v>
      </c>
      <c r="BE67" s="96">
        <f>Métricas!AQ104</f>
        <v>0</v>
      </c>
      <c r="BF67" s="96">
        <f>Métricas!AR104</f>
        <v>3</v>
      </c>
      <c r="BG67" s="96">
        <f>Métricas!AS104</f>
        <v>1</v>
      </c>
      <c r="BH67" s="96">
        <f>Métricas!AT104</f>
        <v>0</v>
      </c>
      <c r="BI67" s="96">
        <f>Métricas!AU104</f>
        <v>1</v>
      </c>
      <c r="BJ67" s="96">
        <f>Métricas!AV104</f>
        <v>0</v>
      </c>
      <c r="BK67" s="96">
        <f>Métricas!AW104</f>
        <v>0</v>
      </c>
      <c r="BL67" s="96">
        <f>Métricas!AX104</f>
        <v>0</v>
      </c>
      <c r="BM67" s="96">
        <f>Métricas!AY104</f>
        <v>0</v>
      </c>
      <c r="BN67" s="96">
        <f>Métricas!AZ104</f>
        <v>0</v>
      </c>
      <c r="BO67" s="96">
        <f>Métricas!BA104</f>
        <v>0</v>
      </c>
      <c r="BP67" s="96">
        <f>Métricas!BB104</f>
        <v>0</v>
      </c>
      <c r="BQ67" s="96">
        <f>Métricas!BC104</f>
        <v>0</v>
      </c>
      <c r="BR67" s="96">
        <f>Métricas!BD104</f>
        <v>0</v>
      </c>
      <c r="BS67" s="96">
        <f>Métricas!BE104</f>
        <v>0</v>
      </c>
      <c r="BT67" s="96">
        <f>Métricas!BF104</f>
        <v>0</v>
      </c>
      <c r="BU67" s="96">
        <f>Métricas!BG104</f>
        <v>0</v>
      </c>
      <c r="BV67" s="96">
        <f>Métricas!BH104</f>
        <v>0</v>
      </c>
      <c r="BW67" s="96">
        <f>Métricas!BI104</f>
        <v>0</v>
      </c>
      <c r="BX67" s="96">
        <f>Métricas!BJ104</f>
        <v>0</v>
      </c>
      <c r="BY67" s="96">
        <f>Métricas!BK104</f>
        <v>0</v>
      </c>
      <c r="BZ67" s="96">
        <f>Métricas!BL104</f>
        <v>0</v>
      </c>
      <c r="CA67" s="96">
        <f>Métricas!BM104</f>
        <v>0</v>
      </c>
      <c r="CB67" s="96">
        <f>Métricas!BN104</f>
        <v>0</v>
      </c>
    </row>
    <row r="68" spans="2:80" x14ac:dyDescent="0.25">
      <c r="B68" s="212"/>
      <c r="C68" s="153"/>
      <c r="D68" s="154" t="s">
        <v>95</v>
      </c>
      <c r="E68" s="116"/>
      <c r="F68" s="117"/>
      <c r="G68" s="118"/>
      <c r="H68" s="119"/>
      <c r="I68" s="138" t="s">
        <v>101</v>
      </c>
      <c r="J68" s="120">
        <v>18</v>
      </c>
      <c r="K68" s="93" t="s">
        <v>89</v>
      </c>
      <c r="L68" s="93">
        <f t="shared" si="18"/>
        <v>18</v>
      </c>
      <c r="M68" s="103" t="s">
        <v>90</v>
      </c>
      <c r="N68" s="93" t="s">
        <v>100</v>
      </c>
      <c r="O68" s="93">
        <f t="shared" si="19"/>
        <v>14</v>
      </c>
      <c r="P68" s="139" t="s">
        <v>100</v>
      </c>
      <c r="Q68" s="124">
        <v>14</v>
      </c>
      <c r="R68" s="96">
        <f>Métricas!D44</f>
        <v>0</v>
      </c>
      <c r="S68" s="96">
        <f>Métricas!E44</f>
        <v>0</v>
      </c>
      <c r="T68" s="96">
        <f>Métricas!F44</f>
        <v>0</v>
      </c>
      <c r="U68" s="96">
        <f>Métricas!G44</f>
        <v>0</v>
      </c>
      <c r="V68" s="96">
        <f>Métricas!H44</f>
        <v>0</v>
      </c>
      <c r="W68" s="96">
        <f>Métricas!I44</f>
        <v>0</v>
      </c>
      <c r="X68" s="96">
        <f>Métricas!J44</f>
        <v>0</v>
      </c>
      <c r="Y68" s="96">
        <f>Métricas!K44</f>
        <v>1</v>
      </c>
      <c r="Z68" s="96">
        <f>Métricas!L44</f>
        <v>3</v>
      </c>
      <c r="AA68" s="96">
        <f>Métricas!M44</f>
        <v>2</v>
      </c>
      <c r="AB68" s="96" t="str">
        <f>Métricas!N44</f>
        <v>2.5</v>
      </c>
      <c r="AC68" s="96">
        <f>Métricas!O44</f>
        <v>1</v>
      </c>
      <c r="AD68" s="96">
        <f>Métricas!P44</f>
        <v>1</v>
      </c>
      <c r="AE68" s="96">
        <f>Métricas!Q44</f>
        <v>0</v>
      </c>
      <c r="AF68" s="96">
        <f>Métricas!R44</f>
        <v>0</v>
      </c>
      <c r="AG68" s="96">
        <f>Métricas!S44</f>
        <v>0</v>
      </c>
      <c r="AH68" s="96">
        <f>Métricas!T44</f>
        <v>0</v>
      </c>
      <c r="AI68" s="96">
        <f>Métricas!U44</f>
        <v>0</v>
      </c>
      <c r="AJ68" s="96">
        <f>Métricas!V44</f>
        <v>0</v>
      </c>
      <c r="AK68" s="96">
        <f>Métricas!W44</f>
        <v>0</v>
      </c>
      <c r="AL68" s="96">
        <f>Métricas!X44</f>
        <v>12</v>
      </c>
      <c r="AM68" s="96">
        <f>Métricas!Y44</f>
        <v>0</v>
      </c>
      <c r="AN68" s="96">
        <f>Métricas!Z44</f>
        <v>0</v>
      </c>
      <c r="AO68" s="96">
        <f>Métricas!AA44</f>
        <v>0</v>
      </c>
      <c r="AP68" s="96">
        <f>Métricas!AB44</f>
        <v>0</v>
      </c>
      <c r="AQ68" s="96">
        <f>Métricas!AC44</f>
        <v>0</v>
      </c>
      <c r="AR68" s="96">
        <f>Métricas!AD44</f>
        <v>0</v>
      </c>
      <c r="AS68" s="96">
        <f>Métricas!AE44</f>
        <v>0</v>
      </c>
      <c r="AT68" s="96">
        <f>Métricas!AF44</f>
        <v>1</v>
      </c>
      <c r="AU68" s="96">
        <f>Métricas!AG44</f>
        <v>0</v>
      </c>
      <c r="AV68" s="96">
        <f>Métricas!AH44</f>
        <v>0</v>
      </c>
      <c r="AW68" s="96">
        <f>Métricas!AI44</f>
        <v>1</v>
      </c>
      <c r="AX68" s="96">
        <f>Métricas!AJ44</f>
        <v>2</v>
      </c>
      <c r="AY68" s="96">
        <f>Métricas!AK44</f>
        <v>4</v>
      </c>
      <c r="AZ68" s="96">
        <f>Métricas!AL44</f>
        <v>0</v>
      </c>
      <c r="BA68" s="96">
        <f>Métricas!AM44</f>
        <v>2</v>
      </c>
      <c r="BB68" s="96">
        <f>Métricas!AN44</f>
        <v>4</v>
      </c>
      <c r="BC68" s="96">
        <f>Métricas!AO44</f>
        <v>2</v>
      </c>
      <c r="BD68" s="96">
        <f>Métricas!AP44</f>
        <v>1</v>
      </c>
      <c r="BE68" s="96">
        <f>Métricas!AQ44</f>
        <v>1</v>
      </c>
      <c r="BF68" s="96">
        <f>Métricas!AR44</f>
        <v>0</v>
      </c>
      <c r="BG68" s="96">
        <f>Métricas!AS44</f>
        <v>0</v>
      </c>
      <c r="BH68" s="96">
        <f>Métricas!AT44</f>
        <v>1</v>
      </c>
      <c r="BI68" s="96">
        <f>Métricas!AU44</f>
        <v>2</v>
      </c>
      <c r="BJ68" s="96">
        <f>Métricas!AV44</f>
        <v>0</v>
      </c>
      <c r="BK68" s="96">
        <f>Métricas!AW44</f>
        <v>0</v>
      </c>
      <c r="BL68" s="96">
        <f>Métricas!AX44</f>
        <v>0</v>
      </c>
      <c r="BM68" s="96">
        <f>Métricas!AY44</f>
        <v>0</v>
      </c>
      <c r="BN68" s="96">
        <f>Métricas!AZ44</f>
        <v>0</v>
      </c>
      <c r="BO68" s="96">
        <f>Métricas!BA44</f>
        <v>0</v>
      </c>
      <c r="BP68" s="96">
        <f>Métricas!BB44</f>
        <v>0</v>
      </c>
      <c r="BQ68" s="96">
        <f>Métricas!BC44</f>
        <v>0</v>
      </c>
      <c r="BR68" s="96">
        <f>Métricas!BD44</f>
        <v>0</v>
      </c>
      <c r="BS68" s="96">
        <f>Métricas!BE44</f>
        <v>0</v>
      </c>
      <c r="BT68" s="96">
        <f>Métricas!BF44</f>
        <v>0</v>
      </c>
      <c r="BU68" s="96">
        <f>Métricas!BG44</f>
        <v>0</v>
      </c>
      <c r="BV68" s="96">
        <f>Métricas!BH44</f>
        <v>0</v>
      </c>
      <c r="BW68" s="96">
        <f>Métricas!BI44</f>
        <v>0</v>
      </c>
      <c r="BX68" s="96">
        <f>Métricas!BJ44</f>
        <v>0</v>
      </c>
      <c r="BY68" s="96">
        <f>Métricas!BK44</f>
        <v>0</v>
      </c>
      <c r="BZ68" s="96">
        <f>Métricas!BL44</f>
        <v>0</v>
      </c>
      <c r="CA68" s="96">
        <f>Métricas!BM44</f>
        <v>0</v>
      </c>
      <c r="CB68" s="96">
        <f>Métricas!BN44</f>
        <v>0</v>
      </c>
    </row>
    <row r="69" spans="2:80" hidden="1" x14ac:dyDescent="0.25">
      <c r="B69" s="212"/>
      <c r="C69" s="153"/>
      <c r="D69" s="154" t="s">
        <v>96</v>
      </c>
      <c r="E69" s="116"/>
      <c r="F69" s="117"/>
      <c r="G69" s="118"/>
      <c r="H69" s="119"/>
      <c r="I69" s="138" t="s">
        <v>101</v>
      </c>
      <c r="J69" s="120">
        <v>3</v>
      </c>
      <c r="K69" s="93" t="s">
        <v>89</v>
      </c>
      <c r="L69" s="93">
        <f t="shared" si="18"/>
        <v>3</v>
      </c>
      <c r="M69" s="103" t="s">
        <v>90</v>
      </c>
      <c r="N69" s="93" t="s">
        <v>100</v>
      </c>
      <c r="O69" s="93">
        <f t="shared" si="19"/>
        <v>1</v>
      </c>
      <c r="P69" s="139" t="s">
        <v>100</v>
      </c>
      <c r="Q69" s="124">
        <v>1</v>
      </c>
      <c r="R69" s="106">
        <f>Métricas!D84</f>
        <v>0</v>
      </c>
      <c r="S69" s="106">
        <f>Métricas!E84</f>
        <v>0</v>
      </c>
      <c r="T69" s="106">
        <f>Métricas!F84</f>
        <v>0</v>
      </c>
      <c r="U69" s="106">
        <f>Métricas!G84</f>
        <v>0</v>
      </c>
      <c r="V69" s="106">
        <f>Métricas!H84</f>
        <v>0</v>
      </c>
      <c r="W69" s="106">
        <f>Métricas!I84</f>
        <v>0</v>
      </c>
      <c r="X69" s="106">
        <f>Métricas!J84</f>
        <v>0</v>
      </c>
      <c r="Y69" s="106">
        <f>Métricas!K84</f>
        <v>1</v>
      </c>
      <c r="Z69" s="106">
        <f>Métricas!L84</f>
        <v>1</v>
      </c>
      <c r="AA69" s="106">
        <f>Métricas!M84</f>
        <v>1</v>
      </c>
      <c r="AB69" s="106">
        <f>Métricas!N84</f>
        <v>1</v>
      </c>
      <c r="AC69" s="106">
        <f>Métricas!O84</f>
        <v>2</v>
      </c>
      <c r="AD69" s="106">
        <f>Métricas!P84</f>
        <v>2</v>
      </c>
      <c r="AE69" s="106">
        <f>Métricas!Q84</f>
        <v>1</v>
      </c>
      <c r="AF69" s="106">
        <f>Métricas!R84</f>
        <v>0</v>
      </c>
      <c r="AG69" s="106">
        <f>Métricas!S84</f>
        <v>0</v>
      </c>
      <c r="AH69" s="106">
        <f>Métricas!T84</f>
        <v>0</v>
      </c>
      <c r="AI69" s="106">
        <f>Métricas!U84</f>
        <v>0</v>
      </c>
      <c r="AJ69" s="106">
        <f>Métricas!V84</f>
        <v>0</v>
      </c>
      <c r="AK69" s="106">
        <f>Métricas!W84</f>
        <v>0</v>
      </c>
      <c r="AL69" s="106">
        <f>Métricas!X84</f>
        <v>0</v>
      </c>
      <c r="AM69" s="106">
        <f>Métricas!Y84</f>
        <v>0</v>
      </c>
      <c r="AN69" s="106">
        <f>Métricas!Z84</f>
        <v>0</v>
      </c>
      <c r="AO69" s="106">
        <f>Métricas!AA84</f>
        <v>0</v>
      </c>
      <c r="AP69" s="106">
        <f>Métricas!AB84</f>
        <v>0</v>
      </c>
      <c r="AQ69" s="106">
        <v>0</v>
      </c>
      <c r="AR69" s="106">
        <v>0</v>
      </c>
      <c r="AS69" s="106">
        <v>0</v>
      </c>
      <c r="AT69" s="106">
        <v>0</v>
      </c>
      <c r="AU69" s="106">
        <v>0</v>
      </c>
      <c r="AV69" s="106">
        <v>0</v>
      </c>
      <c r="AW69" s="106">
        <v>0</v>
      </c>
      <c r="AX69" s="106">
        <v>0</v>
      </c>
      <c r="AY69" s="106">
        <v>0</v>
      </c>
      <c r="AZ69" s="106">
        <v>0</v>
      </c>
      <c r="BA69" s="106">
        <v>0</v>
      </c>
      <c r="BB69" s="106">
        <v>0</v>
      </c>
      <c r="BC69" s="106">
        <v>0</v>
      </c>
      <c r="BD69" s="106">
        <v>0</v>
      </c>
      <c r="BE69" s="106">
        <v>0</v>
      </c>
      <c r="BF69" s="106">
        <v>0</v>
      </c>
      <c r="BG69" s="106">
        <v>0</v>
      </c>
      <c r="BH69" s="106">
        <v>0</v>
      </c>
      <c r="BI69" s="106">
        <v>0</v>
      </c>
      <c r="BJ69" s="106">
        <v>0</v>
      </c>
      <c r="BK69" s="106">
        <v>0</v>
      </c>
      <c r="BL69" s="106">
        <v>0</v>
      </c>
      <c r="BM69" s="106">
        <v>0</v>
      </c>
      <c r="BN69" s="106">
        <v>0</v>
      </c>
      <c r="BO69" s="106">
        <v>1</v>
      </c>
      <c r="BP69" s="106">
        <v>2</v>
      </c>
      <c r="BQ69" s="106">
        <v>3</v>
      </c>
      <c r="BR69" s="106">
        <v>4</v>
      </c>
      <c r="BS69" s="106">
        <v>5</v>
      </c>
      <c r="BT69" s="106">
        <v>6</v>
      </c>
      <c r="BU69" s="106">
        <v>7</v>
      </c>
      <c r="BV69" s="106">
        <v>8</v>
      </c>
      <c r="BW69" s="106">
        <v>9</v>
      </c>
      <c r="BX69" s="106">
        <v>10</v>
      </c>
      <c r="BY69" s="106">
        <v>11</v>
      </c>
      <c r="BZ69" s="106">
        <v>12</v>
      </c>
      <c r="CA69" s="106">
        <v>13</v>
      </c>
      <c r="CB69" s="106">
        <v>14</v>
      </c>
    </row>
    <row r="70" spans="2:80" x14ac:dyDescent="0.25">
      <c r="B70" s="212"/>
      <c r="C70" s="153"/>
      <c r="D70" s="154" t="s">
        <v>97</v>
      </c>
      <c r="E70" s="116"/>
      <c r="F70" s="117"/>
      <c r="G70" s="118"/>
      <c r="H70" s="119"/>
      <c r="I70" s="138" t="s">
        <v>101</v>
      </c>
      <c r="J70" s="120">
        <v>3</v>
      </c>
      <c r="K70" s="93" t="s">
        <v>89</v>
      </c>
      <c r="L70" s="93">
        <f t="shared" si="18"/>
        <v>3</v>
      </c>
      <c r="M70" s="103" t="s">
        <v>90</v>
      </c>
      <c r="N70" s="93" t="s">
        <v>100</v>
      </c>
      <c r="O70" s="93">
        <f t="shared" si="19"/>
        <v>1</v>
      </c>
      <c r="P70" s="139" t="s">
        <v>100</v>
      </c>
      <c r="Q70" s="124">
        <v>1</v>
      </c>
      <c r="R70" s="96">
        <f>Métricas!D64</f>
        <v>1</v>
      </c>
      <c r="S70" s="96">
        <f>Métricas!E64</f>
        <v>0</v>
      </c>
      <c r="T70" s="96">
        <f>Métricas!F64</f>
        <v>0</v>
      </c>
      <c r="U70" s="96">
        <f>Métricas!G64</f>
        <v>0</v>
      </c>
      <c r="V70" s="96">
        <f>Métricas!H64</f>
        <v>0</v>
      </c>
      <c r="W70" s="96">
        <f>Métricas!I64</f>
        <v>8</v>
      </c>
      <c r="X70" s="96">
        <f>Métricas!J64</f>
        <v>0</v>
      </c>
      <c r="Y70" s="96">
        <f>Métricas!K64</f>
        <v>1</v>
      </c>
      <c r="Z70" s="96">
        <f>Métricas!L64</f>
        <v>3</v>
      </c>
      <c r="AA70" s="96">
        <f>Métricas!M64</f>
        <v>2</v>
      </c>
      <c r="AB70" s="96">
        <f>Métricas!N64</f>
        <v>2</v>
      </c>
      <c r="AC70" s="96">
        <f>Métricas!O64</f>
        <v>0</v>
      </c>
      <c r="AD70" s="96">
        <f>Métricas!P64</f>
        <v>0</v>
      </c>
      <c r="AE70" s="96">
        <f>Métricas!Q64</f>
        <v>0</v>
      </c>
      <c r="AF70" s="96">
        <f>Métricas!R64</f>
        <v>3</v>
      </c>
      <c r="AG70" s="96">
        <f>Métricas!S64</f>
        <v>3</v>
      </c>
      <c r="AH70" s="96">
        <f>Métricas!T64</f>
        <v>2</v>
      </c>
      <c r="AI70" s="96">
        <f>Métricas!U64</f>
        <v>0</v>
      </c>
      <c r="AJ70" s="96">
        <f>Métricas!V64</f>
        <v>2</v>
      </c>
      <c r="AK70" s="96">
        <f>Métricas!W64</f>
        <v>0</v>
      </c>
      <c r="AL70" s="96">
        <f>Métricas!X64</f>
        <v>1</v>
      </c>
      <c r="AM70" s="96">
        <f>Métricas!Y64</f>
        <v>0</v>
      </c>
      <c r="AN70" s="96">
        <f>Métricas!Z64</f>
        <v>0</v>
      </c>
      <c r="AO70" s="96">
        <f>Métricas!AA64</f>
        <v>0</v>
      </c>
      <c r="AP70" s="96">
        <f>Métricas!AB64</f>
        <v>0</v>
      </c>
      <c r="AQ70" s="96">
        <f>Métricas!AC64</f>
        <v>0</v>
      </c>
      <c r="AR70" s="96">
        <f>Métricas!AD64</f>
        <v>1</v>
      </c>
      <c r="AS70" s="96">
        <f>Métricas!AE64</f>
        <v>2</v>
      </c>
      <c r="AT70" s="96">
        <f>Métricas!AF64</f>
        <v>2</v>
      </c>
      <c r="AU70" s="96">
        <f>Métricas!AG64</f>
        <v>1</v>
      </c>
      <c r="AV70" s="96">
        <f>Métricas!AH64</f>
        <v>1</v>
      </c>
      <c r="AW70" s="96">
        <f>Métricas!AI64</f>
        <v>0</v>
      </c>
      <c r="AX70" s="96">
        <f>Métricas!AJ64</f>
        <v>0</v>
      </c>
      <c r="AY70" s="96">
        <f>Métricas!AK64</f>
        <v>0</v>
      </c>
      <c r="AZ70" s="96">
        <f>Métricas!AL64</f>
        <v>0</v>
      </c>
      <c r="BA70" s="96">
        <f>Métricas!AM64</f>
        <v>13</v>
      </c>
      <c r="BB70" s="96">
        <f>Métricas!AN64</f>
        <v>12</v>
      </c>
      <c r="BC70" s="96">
        <f>Métricas!AO64</f>
        <v>2</v>
      </c>
      <c r="BD70" s="96">
        <f>Métricas!AP64</f>
        <v>0</v>
      </c>
      <c r="BE70" s="96">
        <f>Métricas!AQ64</f>
        <v>0</v>
      </c>
      <c r="BF70" s="96">
        <f>Métricas!AR64</f>
        <v>0</v>
      </c>
      <c r="BG70" s="96">
        <f>Métricas!AS64</f>
        <v>1</v>
      </c>
      <c r="BH70" s="96">
        <f>Métricas!AT64</f>
        <v>0</v>
      </c>
      <c r="BI70" s="96">
        <f>Métricas!AU64</f>
        <v>1</v>
      </c>
      <c r="BJ70" s="96">
        <f>Métricas!AV64</f>
        <v>0</v>
      </c>
      <c r="BK70" s="96">
        <f>Métricas!AW64</f>
        <v>0</v>
      </c>
      <c r="BL70" s="96">
        <f>Métricas!AX64</f>
        <v>0</v>
      </c>
      <c r="BM70" s="96">
        <f>Métricas!AY64</f>
        <v>0</v>
      </c>
      <c r="BN70" s="96">
        <f>Métricas!AZ64</f>
        <v>0</v>
      </c>
      <c r="BO70" s="96">
        <f>Métricas!BA64</f>
        <v>0</v>
      </c>
      <c r="BP70" s="96">
        <f>Métricas!BB64</f>
        <v>0</v>
      </c>
      <c r="BQ70" s="96">
        <f>Métricas!BC64</f>
        <v>0</v>
      </c>
      <c r="BR70" s="96">
        <f>Métricas!BD64</f>
        <v>0</v>
      </c>
      <c r="BS70" s="96">
        <f>Métricas!BE64</f>
        <v>0</v>
      </c>
      <c r="BT70" s="96">
        <f>Métricas!BF64</f>
        <v>0</v>
      </c>
      <c r="BU70" s="96">
        <f>Métricas!BG64</f>
        <v>0</v>
      </c>
      <c r="BV70" s="96">
        <f>Métricas!BH64</f>
        <v>0</v>
      </c>
      <c r="BW70" s="96">
        <f>Métricas!BI64</f>
        <v>0</v>
      </c>
      <c r="BX70" s="96">
        <f>Métricas!BJ64</f>
        <v>0</v>
      </c>
      <c r="BY70" s="96">
        <f>Métricas!BK64</f>
        <v>0</v>
      </c>
      <c r="BZ70" s="96">
        <f>Métricas!BL64</f>
        <v>0</v>
      </c>
      <c r="CA70" s="96">
        <f>Métricas!BM64</f>
        <v>0</v>
      </c>
      <c r="CB70" s="96">
        <f>Métricas!BN64</f>
        <v>0</v>
      </c>
    </row>
    <row r="71" spans="2:80" ht="30.6" x14ac:dyDescent="0.25">
      <c r="B71" s="212"/>
      <c r="C71" s="140">
        <v>13</v>
      </c>
      <c r="D71" s="155" t="s">
        <v>132</v>
      </c>
      <c r="E71" s="155" t="s">
        <v>133</v>
      </c>
      <c r="F71" s="143" t="s">
        <v>85</v>
      </c>
      <c r="G71" s="144" t="s">
        <v>86</v>
      </c>
      <c r="H71" s="145" t="s">
        <v>134</v>
      </c>
      <c r="I71" s="120" t="s">
        <v>100</v>
      </c>
      <c r="J71" s="121">
        <v>0.95</v>
      </c>
      <c r="K71" s="122" t="s">
        <v>89</v>
      </c>
      <c r="L71" s="123">
        <f t="shared" si="18"/>
        <v>0.95</v>
      </c>
      <c r="M71" s="103" t="s">
        <v>90</v>
      </c>
      <c r="N71" s="122" t="s">
        <v>100</v>
      </c>
      <c r="O71" s="123">
        <f t="shared" si="19"/>
        <v>1</v>
      </c>
      <c r="P71" s="124" t="s">
        <v>89</v>
      </c>
      <c r="Q71" s="125">
        <v>1</v>
      </c>
      <c r="R71" s="126">
        <f>IF(Métricas!D20=0,0,(Métricas!D16/Métricas!D20))</f>
        <v>0</v>
      </c>
      <c r="S71" s="126">
        <f>IF(Métricas!E20=0,0,(Métricas!E16/Métricas!E20))</f>
        <v>0.12455516014234876</v>
      </c>
      <c r="T71" s="126">
        <f>IF(Métricas!F20=0,0,(Métricas!F16/Métricas!F20))</f>
        <v>0.36363636363636365</v>
      </c>
      <c r="U71" s="126">
        <f>IF(Métricas!G20=0,0,(Métricas!G16/Métricas!G20))</f>
        <v>0.31727379553466512</v>
      </c>
      <c r="V71" s="126">
        <f>IF(Métricas!H20=0,0,(Métricas!H16/Métricas!H20))</f>
        <v>0.69729729729729728</v>
      </c>
      <c r="W71" s="126">
        <f>IF(Métricas!I20=0,0,(Métricas!I16/Métricas!I20))</f>
        <v>0.30990990990990991</v>
      </c>
      <c r="X71" s="126">
        <f>IF(Métricas!J20=0,0,(Métricas!J16/Métricas!J20))</f>
        <v>0.39280575539568346</v>
      </c>
      <c r="Y71" s="126">
        <f>IF(Métricas!K20=0,0,(Métricas!K16/Métricas!K20))</f>
        <v>0.44038155802861684</v>
      </c>
      <c r="Z71" s="126">
        <f>IF(Métricas!L20=0,0,(Métricas!L16/Métricas!L20))</f>
        <v>0.59459459459459463</v>
      </c>
      <c r="AA71" s="126">
        <f>IF(Métricas!M20=0,0,(Métricas!M16/Métricas!M20))</f>
        <v>0.81183611532625188</v>
      </c>
      <c r="AB71" s="126">
        <f>IF(Métricas!N20=0,0,(Métricas!N16/Métricas!N20))</f>
        <v>0.44720496894409939</v>
      </c>
      <c r="AC71" s="126">
        <f>IF(Métricas!O20=0,0,(Métricas!O16/Métricas!O20))</f>
        <v>0.42297979797979796</v>
      </c>
      <c r="AD71" s="126">
        <f>IF(Métricas!P20=0,0,(Métricas!P16/Métricas!P20))</f>
        <v>0.5424710424710425</v>
      </c>
      <c r="AE71" s="126">
        <f>IF(Métricas!Q20=0,0,(Métricas!Q16/Métricas!Q20))</f>
        <v>0.39389067524115756</v>
      </c>
      <c r="AF71" s="126">
        <f>IF(Métricas!R20=0,0,(Métricas!R16/Métricas!R20))</f>
        <v>0.47972972972972971</v>
      </c>
      <c r="AG71" s="126">
        <f>IF(Métricas!S20=0,0,(Métricas!S16/Métricas!S20))</f>
        <v>0.43405676126878129</v>
      </c>
      <c r="AH71" s="126">
        <f>IF(Métricas!T20=0,0,(Métricas!T16/Métricas!T20))</f>
        <v>0.6952054794520548</v>
      </c>
      <c r="AI71" s="126">
        <f>IF(Métricas!U20=0,0,(Métricas!U16/Métricas!U20))</f>
        <v>0.37536656891495601</v>
      </c>
      <c r="AJ71" s="126">
        <f>IF(Métricas!V20=0,0,(Métricas!V16/Métricas!V20))</f>
        <v>0.53869499241274654</v>
      </c>
      <c r="AK71" s="126">
        <f>IF(Métricas!W20=0,0,(Métricas!W16/Métricas!W20))</f>
        <v>0.38996138996138996</v>
      </c>
      <c r="AL71" s="126">
        <f>IF(Métricas!X20=0,0,(Métricas!X16/Métricas!X20))</f>
        <v>0.57263513513513509</v>
      </c>
      <c r="AM71" s="126">
        <f>IF(Métricas!Y20=0,0,(Métricas!Y16/Métricas!Y20))</f>
        <v>0.57467994310099568</v>
      </c>
      <c r="AN71" s="126">
        <f>IF(Métricas!Z20=0,0,(Métricas!Z16/Métricas!Z20))</f>
        <v>0.84083044982698962</v>
      </c>
      <c r="AO71" s="126">
        <f>IF(Métricas!AA20=0,0,(Métricas!AA16/Métricas!AA20))</f>
        <v>1.1441441441441442</v>
      </c>
      <c r="AP71" s="126">
        <f>IF(Métricas!AB20=0,0,(Métricas!AB16/Métricas!AB20))</f>
        <v>1.4208494208494209</v>
      </c>
      <c r="AQ71" s="126">
        <f>IF(Métricas!AC20=0,0,(Métricas!AC16/Métricas!AC20))</f>
        <v>0.77299412915851273</v>
      </c>
      <c r="AR71" s="126">
        <f>IF(Métricas!AD20=0,0,(Métricas!AD16/Métricas!AD20))</f>
        <v>0.81081081081081086</v>
      </c>
      <c r="AS71" s="126">
        <f>IF(Métricas!AE20=0,0,(Métricas!AE16/Métricas!AE20))</f>
        <v>1.1776061776061777</v>
      </c>
      <c r="AT71" s="126">
        <f>IF(Métricas!AF20=0,0,(Métricas!AF16/Métricas!AF20))</f>
        <v>1.2235872235872236</v>
      </c>
      <c r="AU71" s="126">
        <f>IF(Métricas!AG20=0,0,(Métricas!AG16/Métricas!AG20))</f>
        <v>0.9054290718038529</v>
      </c>
      <c r="AV71" s="126">
        <f>IF(Métricas!AH20=0,0,(Métricas!AH16/Métricas!AH20))</f>
        <v>2.4432432432432432</v>
      </c>
      <c r="AW71" s="126">
        <f>IF(Métricas!AI20=0,0,(Métricas!AI16/Métricas!AI20))</f>
        <v>1.0733590733590734</v>
      </c>
      <c r="AX71" s="126">
        <f>IF(Métricas!AJ20=0,0,(Métricas!AJ16/Métricas!AJ20))</f>
        <v>1.2392156862745098</v>
      </c>
      <c r="AY71" s="126">
        <f>IF(Métricas!AK20=0,0,(Métricas!AK16/Métricas!AK20))</f>
        <v>0.96159317211948792</v>
      </c>
      <c r="AZ71" s="126">
        <f>IF(Métricas!AL20=0,0,(Métricas!AL16/Métricas!AL20))</f>
        <v>0.87145242070116857</v>
      </c>
      <c r="BA71" s="126">
        <f>IF(Métricas!AM20=0,0,(Métricas!AM16/Métricas!AM20))</f>
        <v>0.84782608695652173</v>
      </c>
      <c r="BB71" s="126">
        <f>IF(Métricas!AN20=0,0,(Métricas!AN16/Métricas!AN20))</f>
        <v>1.1330472103004292</v>
      </c>
      <c r="BC71" s="126">
        <f>IF(Métricas!AO20=0,0,(Métricas!AO16/Métricas!AO20))</f>
        <v>0.74362818590704649</v>
      </c>
      <c r="BD71" s="126">
        <f>IF(Métricas!AP20=0,0,(Métricas!AP16/Métricas!AP20))</f>
        <v>0.74318507890961261</v>
      </c>
      <c r="BE71" s="126">
        <f>IF(Métricas!AQ20=0,0,(Métricas!AQ16/Métricas!AQ20))</f>
        <v>1.5577395577395576</v>
      </c>
      <c r="BF71" s="126">
        <f>IF(Métricas!AR20=0,0,(Métricas!AR16/Métricas!AR20))</f>
        <v>1.3775743707093822</v>
      </c>
      <c r="BG71" s="126">
        <f>IF(Métricas!AS20=0,0,(Métricas!AS16/Métricas!AS20))</f>
        <v>0.72557471264367812</v>
      </c>
      <c r="BH71" s="126">
        <f>IF(Métricas!AT20=0,0,(Métricas!AT16/Métricas!AT20))</f>
        <v>0.49761526232114467</v>
      </c>
      <c r="BI71" s="126">
        <f>IF(Métricas!AU20=0,0,(Métricas!AU16/Métricas!AU20))</f>
        <v>1.029106029106029</v>
      </c>
      <c r="BJ71" s="126">
        <f>IF(Métricas!AV20=0,0,(Métricas!AV16/Métricas!AV20))</f>
        <v>0</v>
      </c>
      <c r="BK71" s="126">
        <f>IF(Métricas!AW20=0,0,(Métricas!AW16/Métricas!AW20))</f>
        <v>0</v>
      </c>
      <c r="BL71" s="126">
        <f>IF(Métricas!AX20=0,0,(Métricas!AX16/Métricas!AX20))</f>
        <v>0</v>
      </c>
      <c r="BM71" s="126">
        <f>IF(Métricas!AY20=0,0,(Métricas!AY16/Métricas!AY20))</f>
        <v>0</v>
      </c>
      <c r="BN71" s="126">
        <f>IF(Métricas!AZ20=0,0,(Métricas!AZ16/Métricas!AZ20))</f>
        <v>0</v>
      </c>
      <c r="BO71" s="126">
        <f>IF(Métricas!BA20=0,0,(Métricas!BA16/Métricas!BA20))</f>
        <v>0</v>
      </c>
      <c r="BP71" s="126">
        <f>IF(Métricas!BB20=0,0,(Métricas!BB16/Métricas!BB20))</f>
        <v>0</v>
      </c>
      <c r="BQ71" s="126">
        <f>IF(Métricas!BC20=0,0,(Métricas!BC16/Métricas!BC20))</f>
        <v>0</v>
      </c>
      <c r="BR71" s="126">
        <f>IF(Métricas!BD20=0,0,(Métricas!BD16/Métricas!BD20))</f>
        <v>0</v>
      </c>
      <c r="BS71" s="126">
        <f>IF(Métricas!BE20=0,0,(Métricas!BE16/Métricas!BE20))</f>
        <v>0</v>
      </c>
      <c r="BT71" s="126">
        <f>IF(Métricas!BF20=0,0,(Métricas!BF16/Métricas!BF20))</f>
        <v>0</v>
      </c>
      <c r="BU71" s="126">
        <f>IF(Métricas!BG20=0,0,(Métricas!BG16/Métricas!BG20))</f>
        <v>0</v>
      </c>
      <c r="BV71" s="126">
        <f>IF(Métricas!BH20=0,0,(Métricas!BH16/Métricas!BH20))</f>
        <v>0</v>
      </c>
      <c r="BW71" s="126">
        <f>IF(Métricas!BI20=0,0,(Métricas!BI16/Métricas!BI20))</f>
        <v>0</v>
      </c>
      <c r="BX71" s="126">
        <f>IF(Métricas!BJ20=0,0,(Métricas!BJ16/Métricas!BJ20))</f>
        <v>0</v>
      </c>
      <c r="BY71" s="126">
        <f>IF(Métricas!BK20=0,0,(Métricas!BK16/Métricas!BK20))</f>
        <v>0</v>
      </c>
      <c r="BZ71" s="126">
        <f>IF(Métricas!BL20=0,0,(Métricas!BL16/Métricas!BL20))</f>
        <v>0</v>
      </c>
      <c r="CA71" s="126">
        <f>IF(Métricas!BM20=0,0,(Métricas!BM16/Métricas!BM20))</f>
        <v>0</v>
      </c>
      <c r="CB71" s="126">
        <f>IF(Métricas!BN20=0,0,(Métricas!BN16/Métricas!BN20))</f>
        <v>0</v>
      </c>
    </row>
    <row r="72" spans="2:80" x14ac:dyDescent="0.25">
      <c r="B72" s="212"/>
      <c r="C72" s="153"/>
      <c r="D72" s="154" t="s">
        <v>31</v>
      </c>
      <c r="E72" s="116"/>
      <c r="F72" s="117"/>
      <c r="G72" s="118"/>
      <c r="H72" s="119"/>
      <c r="I72" s="120" t="s">
        <v>100</v>
      </c>
      <c r="J72" s="121">
        <v>0.95</v>
      </c>
      <c r="K72" s="122" t="s">
        <v>89</v>
      </c>
      <c r="L72" s="123">
        <f t="shared" si="18"/>
        <v>0.95</v>
      </c>
      <c r="M72" s="103" t="s">
        <v>90</v>
      </c>
      <c r="N72" s="122" t="s">
        <v>100</v>
      </c>
      <c r="O72" s="123">
        <f t="shared" si="19"/>
        <v>1</v>
      </c>
      <c r="P72" s="124" t="s">
        <v>89</v>
      </c>
      <c r="Q72" s="125">
        <v>1</v>
      </c>
      <c r="R72" s="126">
        <f>IF(Métricas!D21=0,0,(Métricas!D17/Métricas!D21))</f>
        <v>0</v>
      </c>
      <c r="S72" s="126">
        <f>IF(Métricas!E21=0,0,(Métricas!E17/Métricas!E21))</f>
        <v>0.14666666666666667</v>
      </c>
      <c r="T72" s="126">
        <f>IF(Métricas!F21=0,0,(Métricas!F17/Métricas!F21))</f>
        <v>0.48333333333333334</v>
      </c>
      <c r="U72" s="126">
        <f>IF(Métricas!G21=0,0,(Métricas!G17/Métricas!G21))</f>
        <v>0.40289855072463771</v>
      </c>
      <c r="V72" s="126">
        <f>IF(Métricas!H21=0,0,(Métricas!H17/Métricas!H21))</f>
        <v>0.82</v>
      </c>
      <c r="W72" s="126">
        <f>IF(Métricas!I21=0,0,(Métricas!I17/Métricas!I21))</f>
        <v>0.28888888888888886</v>
      </c>
      <c r="X72" s="126">
        <f>IF(Métricas!J21=0,0,(Métricas!J17/Métricas!J21))</f>
        <v>0.4823529411764706</v>
      </c>
      <c r="Y72" s="126">
        <f>IF(Métricas!K21=0,0,(Métricas!K17/Métricas!K21))</f>
        <v>0.50588235294117645</v>
      </c>
      <c r="Z72" s="126">
        <f>IF(Métricas!L21=0,0,(Métricas!L17/Métricas!L21))</f>
        <v>0.69411764705882351</v>
      </c>
      <c r="AA72" s="126">
        <f>IF(Métricas!M21=0,0,(Métricas!M17/Métricas!M21))</f>
        <v>0.96296296296296291</v>
      </c>
      <c r="AB72" s="126">
        <f>IF(Métricas!N21=0,0,(Métricas!N17/Métricas!N21))</f>
        <v>0.47450980392156861</v>
      </c>
      <c r="AC72" s="126">
        <f>IF(Métricas!O21=0,0,(Métricas!O17/Métricas!O21))</f>
        <v>0.47878787878787876</v>
      </c>
      <c r="AD72" s="126">
        <f>IF(Métricas!P21=0,0,(Métricas!P17/Métricas!P21))</f>
        <v>0.63809523809523805</v>
      </c>
      <c r="AE72" s="126">
        <f>IF(Métricas!Q21=0,0,(Métricas!Q17/Métricas!Q21))</f>
        <v>0.54509803921568623</v>
      </c>
      <c r="AF72" s="126">
        <f>IF(Métricas!R21=0,0,(Métricas!R17/Métricas!R21))</f>
        <v>0.51666666666666672</v>
      </c>
      <c r="AG72" s="126">
        <f>IF(Métricas!S21=0,0,(Métricas!S17/Métricas!S21))</f>
        <v>0.51372549019607838</v>
      </c>
      <c r="AH72" s="126">
        <f>IF(Métricas!T21=0,0,(Métricas!T17/Métricas!T21))</f>
        <v>0.83333333333333337</v>
      </c>
      <c r="AI72" s="126">
        <f>IF(Métricas!U21=0,0,(Métricas!U17/Métricas!U21))</f>
        <v>0.38947368421052631</v>
      </c>
      <c r="AJ72" s="126">
        <f>IF(Métricas!V21=0,0,(Métricas!V17/Métricas!V21))</f>
        <v>0.67037037037037039</v>
      </c>
      <c r="AK72" s="126">
        <f>IF(Métricas!W21=0,0,(Métricas!W17/Métricas!W21))</f>
        <v>0.51111111111111107</v>
      </c>
      <c r="AL72" s="126">
        <f>IF(Métricas!X21=0,0,(Métricas!X17/Métricas!X21))</f>
        <v>0.65833333333333333</v>
      </c>
      <c r="AM72" s="126">
        <f>IF(Métricas!Y21=0,0,(Métricas!Y17/Métricas!Y21))</f>
        <v>0.78245614035087718</v>
      </c>
      <c r="AN72" s="126">
        <f>IF(Métricas!Z21=0,0,(Métricas!Z17/Métricas!Z21))</f>
        <v>0.86250000000000004</v>
      </c>
      <c r="AO72" s="126">
        <f>IF(Métricas!AA21=0,0,(Métricas!AA17/Métricas!AA21))</f>
        <v>1.1777777777777778</v>
      </c>
      <c r="AP72" s="126">
        <f>IF(Métricas!AB21=0,0,(Métricas!AB17/Métricas!AB21))</f>
        <v>1.6190476190476191</v>
      </c>
      <c r="AQ72" s="126">
        <f>IF(Métricas!AC21=0,0,(Métricas!AC17/Métricas!AC21))</f>
        <v>0.7857142857142857</v>
      </c>
      <c r="AR72" s="126">
        <f>IF(Métricas!AD21=0,0,(Métricas!AD17/Métricas!AD21))</f>
        <v>0.96410256410256412</v>
      </c>
      <c r="AS72" s="126">
        <f>IF(Métricas!AE21=0,0,(Métricas!AE17/Métricas!AE21))</f>
        <v>1.0857142857142856</v>
      </c>
      <c r="AT72" s="126">
        <f>IF(Métricas!AF21=0,0,(Métricas!AF17/Métricas!AF21))</f>
        <v>1.3393939393939394</v>
      </c>
      <c r="AU72" s="126">
        <f>IF(Métricas!AG21=0,0,(Métricas!AG17/Métricas!AG21))</f>
        <v>0.97083333333333333</v>
      </c>
      <c r="AV72" s="126">
        <f>IF(Métricas!AH21=0,0,(Métricas!AH17/Métricas!AH21))</f>
        <v>2.4133333333333336</v>
      </c>
      <c r="AW72" s="126">
        <f>IF(Métricas!AI21=0,0,(Métricas!AI17/Métricas!AI21))</f>
        <v>1.0809523809523809</v>
      </c>
      <c r="AX72" s="126">
        <f>IF(Métricas!AJ21=0,0,(Métricas!AJ17/Métricas!AJ21))</f>
        <v>1.0666666666666667</v>
      </c>
      <c r="AY72" s="126">
        <f>IF(Métricas!AK21=0,0,(Métricas!AK17/Métricas!AK21))</f>
        <v>0.76140350877192986</v>
      </c>
      <c r="AZ72" s="126">
        <f>IF(Métricas!AL21=0,0,(Métricas!AL17/Métricas!AL21))</f>
        <v>0.84166666666666667</v>
      </c>
      <c r="BA72" s="126">
        <f>IF(Métricas!AM21=0,0,(Métricas!AM17/Métricas!AM21))</f>
        <v>0.90588235294117647</v>
      </c>
      <c r="BB72" s="126">
        <f>IF(Métricas!AN21=0,0,(Métricas!AN17/Métricas!AN21))</f>
        <v>1.3222222222222222</v>
      </c>
      <c r="BC72" s="126">
        <f>IF(Métricas!AO21=0,0,(Métricas!AO17/Métricas!AO21))</f>
        <v>0.90370370370370368</v>
      </c>
      <c r="BD72" s="126">
        <f>IF(Métricas!AP21=0,0,(Métricas!AP17/Métricas!AP21))</f>
        <v>0.65333333333333332</v>
      </c>
      <c r="BE72" s="126">
        <f>IF(Métricas!AQ21=0,0,(Métricas!AQ17/Métricas!AQ21))</f>
        <v>1.2484848484848485</v>
      </c>
      <c r="BF72" s="126">
        <f>IF(Métricas!AR21=0,0,(Métricas!AR17/Métricas!AR21))</f>
        <v>1.288888888888889</v>
      </c>
      <c r="BG72" s="126">
        <f>IF(Métricas!AS21=0,0,(Métricas!AS17/Métricas!AS21))</f>
        <v>0.71578947368421053</v>
      </c>
      <c r="BH72" s="126">
        <f>IF(Métricas!AT21=0,0,(Métricas!AT17/Métricas!AT21))</f>
        <v>0.21176470588235294</v>
      </c>
      <c r="BI72" s="126">
        <f>IF(Métricas!AU21=0,0,(Métricas!AU17/Métricas!AU21))</f>
        <v>1.0307692307692307</v>
      </c>
      <c r="BJ72" s="126">
        <f>IF(Métricas!AV21=0,0,(Métricas!AV17/Métricas!AV21))</f>
        <v>0</v>
      </c>
      <c r="BK72" s="126">
        <f>IF(Métricas!AW21=0,0,(Métricas!AW17/Métricas!AW21))</f>
        <v>0</v>
      </c>
      <c r="BL72" s="126">
        <f>IF(Métricas!AX21=0,0,(Métricas!AX17/Métricas!AX21))</f>
        <v>0</v>
      </c>
      <c r="BM72" s="126">
        <f>IF(Métricas!AY21=0,0,(Métricas!AY17/Métricas!AY21))</f>
        <v>0</v>
      </c>
      <c r="BN72" s="126">
        <f>IF(Métricas!AZ21=0,0,(Métricas!AZ17/Métricas!AZ21))</f>
        <v>0</v>
      </c>
      <c r="BO72" s="126">
        <f>IF(Métricas!BA21=0,0,(Métricas!BA17/Métricas!BA21))</f>
        <v>0</v>
      </c>
      <c r="BP72" s="126">
        <f>IF(Métricas!BB21=0,0,(Métricas!BB17/Métricas!BB21))</f>
        <v>0</v>
      </c>
      <c r="BQ72" s="126">
        <f>IF(Métricas!BC21=0,0,(Métricas!BC17/Métricas!BC21))</f>
        <v>0</v>
      </c>
      <c r="BR72" s="126">
        <f>IF(Métricas!BD21=0,0,(Métricas!BD17/Métricas!BD21))</f>
        <v>0</v>
      </c>
      <c r="BS72" s="126">
        <f>IF(Métricas!BE21=0,0,(Métricas!BE17/Métricas!BE21))</f>
        <v>0</v>
      </c>
      <c r="BT72" s="126">
        <f>IF(Métricas!BF21=0,0,(Métricas!BF17/Métricas!BF21))</f>
        <v>0</v>
      </c>
      <c r="BU72" s="126">
        <f>IF(Métricas!BG21=0,0,(Métricas!BG17/Métricas!BG21))</f>
        <v>0</v>
      </c>
      <c r="BV72" s="126">
        <f>IF(Métricas!BH21=0,0,(Métricas!BH17/Métricas!BH21))</f>
        <v>0</v>
      </c>
      <c r="BW72" s="126">
        <f>IF(Métricas!BI21=0,0,(Métricas!BI17/Métricas!BI21))</f>
        <v>0</v>
      </c>
      <c r="BX72" s="126">
        <f>IF(Métricas!BJ21=0,0,(Métricas!BJ17/Métricas!BJ21))</f>
        <v>0</v>
      </c>
      <c r="BY72" s="126">
        <f>IF(Métricas!BK21=0,0,(Métricas!BK17/Métricas!BK21))</f>
        <v>0</v>
      </c>
      <c r="BZ72" s="126">
        <f>IF(Métricas!BL21=0,0,(Métricas!BL17/Métricas!BL21))</f>
        <v>0</v>
      </c>
      <c r="CA72" s="126">
        <f>IF(Métricas!BM21=0,0,(Métricas!BM17/Métricas!BM21))</f>
        <v>0</v>
      </c>
      <c r="CB72" s="126">
        <f>IF(Métricas!BN21=0,0,(Métricas!BN17/Métricas!BN21))</f>
        <v>0</v>
      </c>
    </row>
    <row r="73" spans="2:80" x14ac:dyDescent="0.25">
      <c r="B73" s="212"/>
      <c r="C73" s="153"/>
      <c r="D73" s="154" t="s">
        <v>32</v>
      </c>
      <c r="E73" s="116"/>
      <c r="F73" s="117"/>
      <c r="G73" s="118"/>
      <c r="H73" s="119"/>
      <c r="I73" s="120" t="s">
        <v>100</v>
      </c>
      <c r="J73" s="121">
        <v>0.95</v>
      </c>
      <c r="K73" s="122" t="s">
        <v>89</v>
      </c>
      <c r="L73" s="123">
        <f t="shared" si="18"/>
        <v>0.95</v>
      </c>
      <c r="M73" s="103" t="s">
        <v>90</v>
      </c>
      <c r="N73" s="122" t="s">
        <v>100</v>
      </c>
      <c r="O73" s="123">
        <f t="shared" si="19"/>
        <v>1</v>
      </c>
      <c r="P73" s="124" t="s">
        <v>89</v>
      </c>
      <c r="Q73" s="125">
        <v>1</v>
      </c>
      <c r="R73" s="126">
        <f>IF(Métricas!D22=0,0,(Métricas!D18/Métricas!D22))</f>
        <v>0</v>
      </c>
      <c r="S73" s="126">
        <f>IF(Métricas!E22=0,0,(Métricas!E18/Métricas!E22))</f>
        <v>0.16444444444444445</v>
      </c>
      <c r="T73" s="126">
        <f>IF(Métricas!F22=0,0,(Métricas!F18/Métricas!F22))</f>
        <v>0.24</v>
      </c>
      <c r="U73" s="126">
        <f>IF(Métricas!G22=0,0,(Métricas!G18/Métricas!G22))</f>
        <v>0.24637681159420291</v>
      </c>
      <c r="V73" s="126">
        <f>IF(Métricas!H22=0,0,(Métricas!H18/Métricas!H22))</f>
        <v>0.56000000000000005</v>
      </c>
      <c r="W73" s="126">
        <f>IF(Métricas!I22=0,0,(Métricas!I18/Métricas!I22))</f>
        <v>0.31555555555555553</v>
      </c>
      <c r="X73" s="126">
        <f>IF(Métricas!J22=0,0,(Métricas!J18/Métricas!J22))</f>
        <v>0.29333333333333333</v>
      </c>
      <c r="Y73" s="126">
        <f>IF(Métricas!K22=0,0,(Métricas!K18/Métricas!K22))</f>
        <v>0.40392156862745099</v>
      </c>
      <c r="Z73" s="126">
        <f>IF(Métricas!L22=0,0,(Métricas!L18/Métricas!L22))</f>
        <v>0.54509803921568623</v>
      </c>
      <c r="AA73" s="126">
        <f>IF(Métricas!M22=0,0,(Métricas!M18/Métricas!M22))</f>
        <v>0.70370370370370372</v>
      </c>
      <c r="AB73" s="126">
        <f>IF(Métricas!N22=0,0,(Métricas!N18/Métricas!N22))</f>
        <v>0.40740740740740738</v>
      </c>
      <c r="AC73" s="126">
        <f>IF(Métricas!O22=0,0,(Métricas!O18/Métricas!O22))</f>
        <v>0.38412698412698415</v>
      </c>
      <c r="AD73" s="126">
        <f>IF(Métricas!P22=0,0,(Métricas!P18/Métricas!P22))</f>
        <v>0.43809523809523809</v>
      </c>
      <c r="AE73" s="126">
        <f>IF(Métricas!Q22=0,0,(Métricas!Q18/Métricas!Q22))</f>
        <v>0.34509803921568627</v>
      </c>
      <c r="AF73" s="126">
        <f>IF(Métricas!R22=0,0,(Métricas!R18/Métricas!R22))</f>
        <v>0.39666666666666667</v>
      </c>
      <c r="AG73" s="126">
        <f>IF(Métricas!S22=0,0,(Métricas!S18/Métricas!S22))</f>
        <v>0.47555555555555556</v>
      </c>
      <c r="AH73" s="126">
        <f>IF(Métricas!T22=0,0,(Métricas!T18/Métricas!T22))</f>
        <v>0.80784313725490198</v>
      </c>
      <c r="AI73" s="126">
        <f>IF(Métricas!U22=0,0,(Métricas!U18/Métricas!U22))</f>
        <v>0.30877192982456142</v>
      </c>
      <c r="AJ73" s="126">
        <f>IF(Métricas!V22=0,0,(Métricas!V18/Métricas!V22))</f>
        <v>0.37777777777777777</v>
      </c>
      <c r="AK73" s="126">
        <f>IF(Métricas!W22=0,0,(Métricas!W18/Métricas!W22))</f>
        <v>0.24444444444444444</v>
      </c>
      <c r="AL73" s="126">
        <f>IF(Métricas!X22=0,0,(Métricas!X18/Métricas!X22))</f>
        <v>0.52083333333333337</v>
      </c>
      <c r="AM73" s="126">
        <f>IF(Métricas!Y22=0,0,(Métricas!Y18/Métricas!Y22))</f>
        <v>0.49473684210526314</v>
      </c>
      <c r="AN73" s="126">
        <f>IF(Métricas!Z22=0,0,(Métricas!Z18/Métricas!Z22))</f>
        <v>0.8125</v>
      </c>
      <c r="AO73" s="126">
        <f>IF(Métricas!AA22=0,0,(Métricas!AA18/Métricas!AA22))</f>
        <v>1.0611111111111111</v>
      </c>
      <c r="AP73" s="126">
        <f>IF(Métricas!AB22=0,0,(Métricas!AB18/Métricas!AB22))</f>
        <v>1.2285714285714286</v>
      </c>
      <c r="AQ73" s="126">
        <f>IF(Métricas!AC22=0,0,(Métricas!AC18/Métricas!AC22))</f>
        <v>0.73809523809523814</v>
      </c>
      <c r="AR73" s="126">
        <f>IF(Métricas!AD22=0,0,(Métricas!AD18/Métricas!AD22))</f>
        <v>0.77948717948717949</v>
      </c>
      <c r="AS73" s="126">
        <f>IF(Métricas!AE22=0,0,(Métricas!AE18/Métricas!AE22))</f>
        <v>1.2714285714285714</v>
      </c>
      <c r="AT73" s="126">
        <f>IF(Métricas!AF22=0,0,(Métricas!AF18/Métricas!AF22))</f>
        <v>1.2727272727272727</v>
      </c>
      <c r="AU73" s="126">
        <f>IF(Métricas!AG22=0,0,(Métricas!AG18/Métricas!AG22))</f>
        <v>0.9458333333333333</v>
      </c>
      <c r="AV73" s="126">
        <f>IF(Métricas!AH22=0,0,(Métricas!AH18/Métricas!AH22))</f>
        <v>2.6266666666666665</v>
      </c>
      <c r="AW73" s="126">
        <f>IF(Métricas!AI22=0,0,(Métricas!AI18/Métricas!AI22))</f>
        <v>1.1666666666666667</v>
      </c>
      <c r="AX73" s="126">
        <f>IF(Métricas!AJ22=0,0,(Métricas!AJ18/Métricas!AJ22))</f>
        <v>1.3948717948717948</v>
      </c>
      <c r="AY73" s="126">
        <f>IF(Métricas!AK22=0,0,(Métricas!AK18/Métricas!AK22))</f>
        <v>1.0456140350877192</v>
      </c>
      <c r="AZ73" s="126">
        <f>IF(Métricas!AL22=0,0,(Métricas!AL18/Métricas!AL22))</f>
        <v>0.97916666666666663</v>
      </c>
      <c r="BA73" s="126">
        <f>IF(Métricas!AM22=0,0,(Métricas!AM18/Métricas!AM22))</f>
        <v>0.79259259259259263</v>
      </c>
      <c r="BB73" s="126">
        <f>IF(Métricas!AN22=0,0,(Métricas!AN18/Métricas!AN22))</f>
        <v>1.1692307692307693</v>
      </c>
      <c r="BC73" s="126">
        <f>IF(Métricas!AO22=0,0,(Métricas!AO18/Métricas!AO22))</f>
        <v>0.71228070175438596</v>
      </c>
      <c r="BD73" s="126">
        <f>IF(Métricas!AP22=0,0,(Métricas!AP18/Métricas!AP22))</f>
        <v>0.82456140350877194</v>
      </c>
      <c r="BE73" s="126">
        <f>IF(Métricas!AQ22=0,0,(Métricas!AQ18/Métricas!AQ22))</f>
        <v>1.7939393939393939</v>
      </c>
      <c r="BF73" s="126">
        <f>IF(Métricas!AR22=0,0,(Métricas!AR18/Métricas!AR22))</f>
        <v>1.4388888888888889</v>
      </c>
      <c r="BG73" s="126">
        <f>IF(Métricas!AS22=0,0,(Métricas!AS18/Métricas!AS22))</f>
        <v>0.90877192982456145</v>
      </c>
      <c r="BH73" s="126">
        <f>IF(Métricas!AT22=0,0,(Métricas!AT18/Métricas!AT22))</f>
        <v>0.58039215686274515</v>
      </c>
      <c r="BI73" s="126">
        <f>IF(Métricas!AU22=0,0,(Métricas!AU18/Métricas!AU22))</f>
        <v>1.0871794871794871</v>
      </c>
      <c r="BJ73" s="126">
        <f>IF(Métricas!AV22=0,0,(Métricas!AV18/Métricas!AV22))</f>
        <v>0</v>
      </c>
      <c r="BK73" s="126">
        <f>IF(Métricas!AW22=0,0,(Métricas!AW18/Métricas!AW22))</f>
        <v>0</v>
      </c>
      <c r="BL73" s="126">
        <f>IF(Métricas!AX22=0,0,(Métricas!AX18/Métricas!AX22))</f>
        <v>0</v>
      </c>
      <c r="BM73" s="126">
        <f>IF(Métricas!AY22=0,0,(Métricas!AY18/Métricas!AY22))</f>
        <v>0</v>
      </c>
      <c r="BN73" s="126">
        <f>IF(Métricas!AZ22=0,0,(Métricas!AZ18/Métricas!AZ22))</f>
        <v>0</v>
      </c>
      <c r="BO73" s="126">
        <f>IF(Métricas!BA22=0,0,(Métricas!BA18/Métricas!BA22))</f>
        <v>0</v>
      </c>
      <c r="BP73" s="126">
        <f>IF(Métricas!BB22=0,0,(Métricas!BB18/Métricas!BB22))</f>
        <v>0</v>
      </c>
      <c r="BQ73" s="126">
        <f>IF(Métricas!BC22=0,0,(Métricas!BC18/Métricas!BC22))</f>
        <v>0</v>
      </c>
      <c r="BR73" s="126">
        <f>IF(Métricas!BD22=0,0,(Métricas!BD18/Métricas!BD22))</f>
        <v>0</v>
      </c>
      <c r="BS73" s="126">
        <f>IF(Métricas!BE22=0,0,(Métricas!BE18/Métricas!BE22))</f>
        <v>0</v>
      </c>
      <c r="BT73" s="126">
        <f>IF(Métricas!BF22=0,0,(Métricas!BF18/Métricas!BF22))</f>
        <v>0</v>
      </c>
      <c r="BU73" s="126">
        <f>IF(Métricas!BG22=0,0,(Métricas!BG18/Métricas!BG22))</f>
        <v>0</v>
      </c>
      <c r="BV73" s="126">
        <f>IF(Métricas!BH22=0,0,(Métricas!BH18/Métricas!BH22))</f>
        <v>0</v>
      </c>
      <c r="BW73" s="126">
        <f>IF(Métricas!BI22=0,0,(Métricas!BI18/Métricas!BI22))</f>
        <v>0</v>
      </c>
      <c r="BX73" s="126">
        <f>IF(Métricas!BJ22=0,0,(Métricas!BJ18/Métricas!BJ22))</f>
        <v>0</v>
      </c>
      <c r="BY73" s="126">
        <f>IF(Métricas!BK22=0,0,(Métricas!BK18/Métricas!BK22))</f>
        <v>0</v>
      </c>
      <c r="BZ73" s="126">
        <f>IF(Métricas!BL22=0,0,(Métricas!BL18/Métricas!BL22))</f>
        <v>0</v>
      </c>
      <c r="CA73" s="126">
        <f>IF(Métricas!BM22=0,0,(Métricas!BM18/Métricas!BM22))</f>
        <v>0</v>
      </c>
      <c r="CB73" s="126">
        <f>IF(Métricas!BN22=0,0,(Métricas!BN18/Métricas!BN22))</f>
        <v>0</v>
      </c>
    </row>
    <row r="74" spans="2:80" x14ac:dyDescent="0.25">
      <c r="B74" s="212"/>
      <c r="C74" s="153"/>
      <c r="D74" s="154" t="s">
        <v>135</v>
      </c>
      <c r="E74" s="116"/>
      <c r="F74" s="117"/>
      <c r="G74" s="118"/>
      <c r="H74" s="119"/>
      <c r="I74" s="120" t="s">
        <v>100</v>
      </c>
      <c r="J74" s="121">
        <v>0.95</v>
      </c>
      <c r="K74" s="122" t="s">
        <v>89</v>
      </c>
      <c r="L74" s="123">
        <f t="shared" si="18"/>
        <v>0.95</v>
      </c>
      <c r="M74" s="103" t="s">
        <v>90</v>
      </c>
      <c r="N74" s="122" t="s">
        <v>100</v>
      </c>
      <c r="O74" s="123">
        <f t="shared" si="19"/>
        <v>1</v>
      </c>
      <c r="P74" s="124" t="s">
        <v>89</v>
      </c>
      <c r="Q74" s="125">
        <v>1</v>
      </c>
      <c r="R74" s="126">
        <f>IF(Métricas!D23=0,0,(Métricas!D19/Métricas!D23))</f>
        <v>0</v>
      </c>
      <c r="S74" s="126">
        <f>IF(Métricas!E23=0,0,(Métricas!E19/Métricas!E23))</f>
        <v>0</v>
      </c>
      <c r="T74" s="126">
        <f>IF(Métricas!F23=0,0,(Métricas!F19/Métricas!F23))</f>
        <v>0.37301587301587302</v>
      </c>
      <c r="U74" s="126">
        <f>IF(Métricas!G23=0,0,(Métricas!G19/Métricas!G23))</f>
        <v>0.2857142857142857</v>
      </c>
      <c r="V74" s="126">
        <f>IF(Métricas!H23=0,0,(Métricas!H19/Métricas!H23))</f>
        <v>0.72857142857142854</v>
      </c>
      <c r="W74" s="126">
        <f>IF(Métricas!I23=0,0,(Métricas!I19/Métricas!I23))</f>
        <v>0.34285714285714286</v>
      </c>
      <c r="X74" s="126">
        <f>IF(Métricas!J23=0,0,(Métricas!J19/Métricas!J23))</f>
        <v>0.44285714285714284</v>
      </c>
      <c r="Y74" s="126">
        <f>IF(Métricas!K23=0,0,(Métricas!K19/Métricas!K23))</f>
        <v>0.37815126050420167</v>
      </c>
      <c r="Z74" s="126">
        <f>IF(Métricas!L23=0,0,(Métricas!L19/Métricas!L23))</f>
        <v>0.48739495798319327</v>
      </c>
      <c r="AA74" s="126">
        <f>IF(Métricas!M23=0,0,(Métricas!M19/Métricas!M23))</f>
        <v>0.7142857142857143</v>
      </c>
      <c r="AB74" s="126">
        <f>IF(Métricas!N23=0,0,(Métricas!N19/Métricas!N23))</f>
        <v>0.47899159663865548</v>
      </c>
      <c r="AC74" s="126">
        <f>IF(Métricas!O23=0,0,(Métricas!O19/Métricas!O23))</f>
        <v>0.38095238095238093</v>
      </c>
      <c r="AD74" s="126">
        <f>IF(Métricas!P23=0,0,(Métricas!P19/Métricas!P23))</f>
        <v>0.56122448979591832</v>
      </c>
      <c r="AE74" s="126">
        <f>IF(Métricas!Q23=0,0,(Métricas!Q19/Métricas!Q23))</f>
        <v>0.16071428571428573</v>
      </c>
      <c r="AF74" s="126">
        <f>IF(Métricas!R23=0,0,(Métricas!R19/Métricas!R23))</f>
        <v>0.57857142857142863</v>
      </c>
      <c r="AG74" s="126">
        <f>IF(Métricas!S23=0,0,(Métricas!S19/Métricas!S23))</f>
        <v>0.18487394957983194</v>
      </c>
      <c r="AH74" s="126">
        <f>IF(Métricas!T23=0,0,(Métricas!T19/Métricas!T23))</f>
        <v>0.21008403361344538</v>
      </c>
      <c r="AI74" s="126">
        <f>IF(Métricas!U23=0,0,(Métricas!U19/Métricas!U23))</f>
        <v>0.5089285714285714</v>
      </c>
      <c r="AJ74" s="126">
        <f>IF(Métricas!V23=0,0,(Métricas!V19/Métricas!V23))</f>
        <v>0.60504201680672265</v>
      </c>
      <c r="AK74" s="126">
        <f>IF(Métricas!W23=0,0,(Métricas!W19/Métricas!W23))</f>
        <v>0.44217687074829931</v>
      </c>
      <c r="AL74" s="126">
        <f>IF(Métricas!X23=0,0,(Métricas!X19/Métricas!X23))</f>
        <v>0.5</v>
      </c>
      <c r="AM74" s="126">
        <f>IF(Métricas!Y23=0,0,(Métricas!Y19/Métricas!Y23))</f>
        <v>0.3007518796992481</v>
      </c>
      <c r="AN74" s="126">
        <f>IF(Métricas!Z23=0,0,(Métricas!Z19/Métricas!Z23))</f>
        <v>0.8571428571428571</v>
      </c>
      <c r="AO74" s="126">
        <f>IF(Métricas!AA23=0,0,(Métricas!AA19/Métricas!AA23))</f>
        <v>1.25</v>
      </c>
      <c r="AP74" s="126">
        <f>IF(Métricas!AB23=0,0,(Métricas!AB19/Métricas!AB23))</f>
        <v>1.4081632653061225</v>
      </c>
      <c r="AQ74" s="126">
        <f>IF(Métricas!AC23=0,0,(Métricas!AC19/Métricas!AC23))</f>
        <v>0.82417582417582413</v>
      </c>
      <c r="AR74" s="126">
        <f>IF(Métricas!AD23=0,0,(Métricas!AD19/Métricas!AD23))</f>
        <v>0.5494505494505495</v>
      </c>
      <c r="AS74" s="126">
        <f>IF(Métricas!AE23=0,0,(Métricas!AE19/Métricas!AE23))</f>
        <v>1.1734693877551021</v>
      </c>
      <c r="AT74" s="126">
        <f>IF(Métricas!AF23=0,0,(Métricas!AF19/Métricas!AF23))</f>
        <v>0.87012987012987009</v>
      </c>
      <c r="AU74" s="126">
        <f>IF(Métricas!AG23=0,0,(Métricas!AG19/Métricas!AG23))</f>
        <v>0.62637362637362637</v>
      </c>
      <c r="AV74" s="126">
        <f>IF(Métricas!AH23=0,0,(Métricas!AH19/Métricas!AH23))</f>
        <v>2.1142857142857143</v>
      </c>
      <c r="AW74" s="126">
        <f>IF(Métricas!AI23=0,0,(Métricas!AI19/Métricas!AI23))</f>
        <v>0.8571428571428571</v>
      </c>
      <c r="AX74" s="126">
        <f>IF(Métricas!AJ23=0,0,(Métricas!AJ19/Métricas!AJ23))</f>
        <v>1.2952380952380953</v>
      </c>
      <c r="AY74" s="126">
        <f>IF(Métricas!AK23=0,0,(Métricas!AK19/Métricas!AK23))</f>
        <v>1.2105263157894737</v>
      </c>
      <c r="AZ74" s="126">
        <f>IF(Métricas!AL23=0,0,(Métricas!AL19/Métricas!AL23))</f>
        <v>0.7142857142857143</v>
      </c>
      <c r="BA74" s="126">
        <f>IF(Métricas!AM23=0,0,(Métricas!AM19/Métricas!AM23))</f>
        <v>0.84873949579831931</v>
      </c>
      <c r="BB74" s="126">
        <f>IF(Métricas!AN23=0,0,(Métricas!AN19/Métricas!AN23))</f>
        <v>0.68131868131868134</v>
      </c>
      <c r="BC74" s="126">
        <f>IF(Métricas!AO23=0,0,(Métricas!AO19/Métricas!AO23))</f>
        <v>0.4375</v>
      </c>
      <c r="BD74" s="126">
        <f>IF(Métricas!AP23=0,0,(Métricas!AP19/Métricas!AP23))</f>
        <v>0.7767857142857143</v>
      </c>
      <c r="BE74" s="126">
        <f>IF(Métricas!AQ23=0,0,(Métricas!AQ19/Métricas!AQ23))</f>
        <v>1.7142857142857142</v>
      </c>
      <c r="BF74" s="126">
        <f>IF(Métricas!AR23=0,0,(Métricas!AR19/Métricas!AR23))</f>
        <v>1.4415584415584415</v>
      </c>
      <c r="BG74" s="126">
        <f>IF(Métricas!AS23=0,0,(Métricas!AS19/Métricas!AS23))</f>
        <v>0.33333333333333331</v>
      </c>
      <c r="BH74" s="126">
        <f>IF(Métricas!AT23=0,0,(Métricas!AT19/Métricas!AT23))</f>
        <v>0.9327731092436975</v>
      </c>
      <c r="BI74" s="126">
        <f>IF(Métricas!AU23=0,0,(Métricas!AU19/Métricas!AU23))</f>
        <v>0.90109890109890112</v>
      </c>
      <c r="BJ74" s="126">
        <f>IF(Métricas!AV23=0,0,(Métricas!AV19/Métricas!AV23))</f>
        <v>0</v>
      </c>
      <c r="BK74" s="126">
        <f>IF(Métricas!AW23=0,0,(Métricas!AW19/Métricas!AW23))</f>
        <v>0</v>
      </c>
      <c r="BL74" s="126">
        <f>IF(Métricas!AX23=0,0,(Métricas!AX19/Métricas!AX23))</f>
        <v>0</v>
      </c>
      <c r="BM74" s="126">
        <f>IF(Métricas!AY23=0,0,(Métricas!AY19/Métricas!AY23))</f>
        <v>0</v>
      </c>
      <c r="BN74" s="126">
        <f>IF(Métricas!AZ23=0,0,(Métricas!AZ19/Métricas!AZ23))</f>
        <v>0</v>
      </c>
      <c r="BO74" s="126">
        <f>IF(Métricas!BA23=0,0,(Métricas!BA19/Métricas!BA23))</f>
        <v>0</v>
      </c>
      <c r="BP74" s="126">
        <f>IF(Métricas!BB23=0,0,(Métricas!BB19/Métricas!BB23))</f>
        <v>0</v>
      </c>
      <c r="BQ74" s="126">
        <f>IF(Métricas!BC23=0,0,(Métricas!BC19/Métricas!BC23))</f>
        <v>0</v>
      </c>
      <c r="BR74" s="126">
        <f>IF(Métricas!BD23=0,0,(Métricas!BD19/Métricas!BD23))</f>
        <v>0</v>
      </c>
      <c r="BS74" s="126">
        <f>IF(Métricas!BE23=0,0,(Métricas!BE19/Métricas!BE23))</f>
        <v>0</v>
      </c>
      <c r="BT74" s="126">
        <f>IF(Métricas!BF23=0,0,(Métricas!BF19/Métricas!BF23))</f>
        <v>0</v>
      </c>
      <c r="BU74" s="126">
        <f>IF(Métricas!BG23=0,0,(Métricas!BG19/Métricas!BG23))</f>
        <v>0</v>
      </c>
      <c r="BV74" s="126">
        <f>IF(Métricas!BH23=0,0,(Métricas!BH19/Métricas!BH23))</f>
        <v>0</v>
      </c>
      <c r="BW74" s="126">
        <f>IF(Métricas!BI23=0,0,(Métricas!BI19/Métricas!BI23))</f>
        <v>0</v>
      </c>
      <c r="BX74" s="126">
        <f>IF(Métricas!BJ23=0,0,(Métricas!BJ19/Métricas!BJ23))</f>
        <v>0</v>
      </c>
      <c r="BY74" s="126">
        <f>IF(Métricas!BK23=0,0,(Métricas!BK19/Métricas!BK23))</f>
        <v>0</v>
      </c>
      <c r="BZ74" s="126">
        <f>IF(Métricas!BL23=0,0,(Métricas!BL19/Métricas!BL23))</f>
        <v>0</v>
      </c>
      <c r="CA74" s="126">
        <f>IF(Métricas!BM23=0,0,(Métricas!BM19/Métricas!BM23))</f>
        <v>0</v>
      </c>
      <c r="CB74" s="126">
        <f>IF(Métricas!BN23=0,0,(Métricas!BN19/Métricas!BN23))</f>
        <v>0</v>
      </c>
    </row>
    <row r="75" spans="2:80" ht="40.799999999999997" x14ac:dyDescent="0.25">
      <c r="B75" s="212"/>
      <c r="C75" s="140">
        <v>14</v>
      </c>
      <c r="D75" s="155" t="s">
        <v>136</v>
      </c>
      <c r="E75" s="155" t="s">
        <v>136</v>
      </c>
      <c r="F75" s="143" t="s">
        <v>85</v>
      </c>
      <c r="G75" s="144" t="s">
        <v>86</v>
      </c>
      <c r="H75" s="145" t="s">
        <v>137</v>
      </c>
      <c r="I75" s="120" t="s">
        <v>100</v>
      </c>
      <c r="J75" s="120">
        <f>J76</f>
        <v>34</v>
      </c>
      <c r="K75" s="93" t="s">
        <v>89</v>
      </c>
      <c r="L75" s="93">
        <f t="shared" si="18"/>
        <v>34</v>
      </c>
      <c r="M75" s="103" t="s">
        <v>90</v>
      </c>
      <c r="N75" s="93" t="s">
        <v>100</v>
      </c>
      <c r="O75" s="93">
        <f t="shared" si="19"/>
        <v>38</v>
      </c>
      <c r="P75" s="124" t="s">
        <v>101</v>
      </c>
      <c r="Q75" s="124">
        <f>Q76</f>
        <v>38</v>
      </c>
      <c r="R75" s="96">
        <f t="shared" ref="R75:AW75" si="24">SUM(R76)</f>
        <v>12</v>
      </c>
      <c r="S75" s="96">
        <f t="shared" si="24"/>
        <v>5</v>
      </c>
      <c r="T75" s="96">
        <f t="shared" si="24"/>
        <v>19</v>
      </c>
      <c r="U75" s="96">
        <f t="shared" si="24"/>
        <v>35</v>
      </c>
      <c r="V75" s="96">
        <f t="shared" si="24"/>
        <v>26</v>
      </c>
      <c r="W75" s="96">
        <f t="shared" si="24"/>
        <v>27</v>
      </c>
      <c r="X75" s="96">
        <f t="shared" si="24"/>
        <v>30</v>
      </c>
      <c r="Y75" s="96">
        <f t="shared" si="24"/>
        <v>13</v>
      </c>
      <c r="Z75" s="96">
        <f t="shared" si="24"/>
        <v>18</v>
      </c>
      <c r="AA75" s="96">
        <f t="shared" si="24"/>
        <v>28</v>
      </c>
      <c r="AB75" s="96">
        <f t="shared" si="24"/>
        <v>24</v>
      </c>
      <c r="AC75" s="96">
        <f t="shared" si="24"/>
        <v>43</v>
      </c>
      <c r="AD75" s="96">
        <f t="shared" si="24"/>
        <v>14</v>
      </c>
      <c r="AE75" s="96">
        <f t="shared" si="24"/>
        <v>36</v>
      </c>
      <c r="AF75" s="96">
        <f t="shared" si="24"/>
        <v>17</v>
      </c>
      <c r="AG75" s="96">
        <f t="shared" si="24"/>
        <v>18</v>
      </c>
      <c r="AH75" s="96">
        <f t="shared" si="24"/>
        <v>29</v>
      </c>
      <c r="AI75" s="96">
        <f t="shared" si="24"/>
        <v>44</v>
      </c>
      <c r="AJ75" s="96">
        <f t="shared" si="24"/>
        <v>67</v>
      </c>
      <c r="AK75" s="96">
        <f t="shared" si="24"/>
        <v>40</v>
      </c>
      <c r="AL75" s="96">
        <f t="shared" si="24"/>
        <v>100</v>
      </c>
      <c r="AM75" s="96">
        <f t="shared" si="24"/>
        <v>61</v>
      </c>
      <c r="AN75" s="96">
        <f t="shared" si="24"/>
        <v>49</v>
      </c>
      <c r="AO75" s="96">
        <f t="shared" si="24"/>
        <v>19</v>
      </c>
      <c r="AP75" s="96">
        <f t="shared" si="24"/>
        <v>8</v>
      </c>
      <c r="AQ75" s="96">
        <f t="shared" si="24"/>
        <v>30</v>
      </c>
      <c r="AR75" s="96">
        <f t="shared" si="24"/>
        <v>27</v>
      </c>
      <c r="AS75" s="96">
        <f t="shared" si="24"/>
        <v>49</v>
      </c>
      <c r="AT75" s="96">
        <f t="shared" si="24"/>
        <v>42</v>
      </c>
      <c r="AU75" s="96">
        <f t="shared" si="24"/>
        <v>59</v>
      </c>
      <c r="AV75" s="96">
        <f t="shared" si="24"/>
        <v>37</v>
      </c>
      <c r="AW75" s="96">
        <f t="shared" si="24"/>
        <v>92</v>
      </c>
      <c r="AX75" s="96">
        <f t="shared" ref="AX75:CB75" si="25">SUM(AX76)</f>
        <v>40</v>
      </c>
      <c r="AY75" s="96">
        <f t="shared" si="25"/>
        <v>91</v>
      </c>
      <c r="AZ75" s="96">
        <f t="shared" si="25"/>
        <v>75</v>
      </c>
      <c r="BA75" s="96">
        <f t="shared" si="25"/>
        <v>73</v>
      </c>
      <c r="BB75" s="96">
        <f t="shared" si="25"/>
        <v>33</v>
      </c>
      <c r="BC75" s="96">
        <f t="shared" si="25"/>
        <v>51</v>
      </c>
      <c r="BD75" s="96">
        <f t="shared" si="25"/>
        <v>48</v>
      </c>
      <c r="BE75" s="96">
        <f t="shared" si="25"/>
        <v>59</v>
      </c>
      <c r="BF75" s="96">
        <f t="shared" si="25"/>
        <v>35</v>
      </c>
      <c r="BG75" s="96">
        <f t="shared" si="25"/>
        <v>54</v>
      </c>
      <c r="BH75" s="96">
        <f t="shared" si="25"/>
        <v>59</v>
      </c>
      <c r="BI75" s="96">
        <f t="shared" si="25"/>
        <v>65</v>
      </c>
      <c r="BJ75" s="96">
        <f t="shared" si="25"/>
        <v>0</v>
      </c>
      <c r="BK75" s="96">
        <f t="shared" si="25"/>
        <v>0</v>
      </c>
      <c r="BL75" s="96">
        <f t="shared" si="25"/>
        <v>0</v>
      </c>
      <c r="BM75" s="96">
        <f t="shared" si="25"/>
        <v>0</v>
      </c>
      <c r="BN75" s="96">
        <f t="shared" si="25"/>
        <v>0</v>
      </c>
      <c r="BO75" s="96">
        <f t="shared" si="25"/>
        <v>0</v>
      </c>
      <c r="BP75" s="96">
        <f t="shared" si="25"/>
        <v>0</v>
      </c>
      <c r="BQ75" s="96">
        <f t="shared" si="25"/>
        <v>0</v>
      </c>
      <c r="BR75" s="96">
        <f t="shared" si="25"/>
        <v>0</v>
      </c>
      <c r="BS75" s="96">
        <f t="shared" si="25"/>
        <v>0</v>
      </c>
      <c r="BT75" s="96">
        <f t="shared" si="25"/>
        <v>0</v>
      </c>
      <c r="BU75" s="96">
        <f t="shared" si="25"/>
        <v>0</v>
      </c>
      <c r="BV75" s="96">
        <f t="shared" si="25"/>
        <v>0</v>
      </c>
      <c r="BW75" s="96">
        <f t="shared" si="25"/>
        <v>0</v>
      </c>
      <c r="BX75" s="96">
        <f t="shared" si="25"/>
        <v>0</v>
      </c>
      <c r="BY75" s="96">
        <f t="shared" si="25"/>
        <v>0</v>
      </c>
      <c r="BZ75" s="96">
        <f t="shared" si="25"/>
        <v>0</v>
      </c>
      <c r="CA75" s="96">
        <f t="shared" si="25"/>
        <v>0</v>
      </c>
      <c r="CB75" s="96">
        <f t="shared" si="25"/>
        <v>0</v>
      </c>
    </row>
    <row r="76" spans="2:80" x14ac:dyDescent="0.25">
      <c r="B76" s="212"/>
      <c r="C76" s="140"/>
      <c r="D76" s="155" t="s">
        <v>39</v>
      </c>
      <c r="E76" s="155"/>
      <c r="F76" s="143"/>
      <c r="G76" s="144"/>
      <c r="H76" s="145"/>
      <c r="I76" s="120" t="s">
        <v>100</v>
      </c>
      <c r="J76" s="120">
        <f>J77+J78+J79+J80+J82</f>
        <v>34</v>
      </c>
      <c r="K76" s="93" t="s">
        <v>89</v>
      </c>
      <c r="L76" s="93">
        <f t="shared" si="18"/>
        <v>34</v>
      </c>
      <c r="M76" s="103" t="s">
        <v>90</v>
      </c>
      <c r="N76" s="93" t="s">
        <v>100</v>
      </c>
      <c r="O76" s="93">
        <f t="shared" si="19"/>
        <v>38</v>
      </c>
      <c r="P76" s="124" t="s">
        <v>101</v>
      </c>
      <c r="Q76" s="124">
        <f>Q77+Q78+Q79+Q80+Q82</f>
        <v>38</v>
      </c>
      <c r="R76" s="96">
        <f t="shared" ref="R76:AW76" si="26">SUM(R77:R82)</f>
        <v>12</v>
      </c>
      <c r="S76" s="96">
        <f t="shared" si="26"/>
        <v>5</v>
      </c>
      <c r="T76" s="96">
        <f t="shared" si="26"/>
        <v>19</v>
      </c>
      <c r="U76" s="96">
        <f t="shared" si="26"/>
        <v>35</v>
      </c>
      <c r="V76" s="96">
        <f t="shared" si="26"/>
        <v>26</v>
      </c>
      <c r="W76" s="96">
        <f t="shared" si="26"/>
        <v>27</v>
      </c>
      <c r="X76" s="96">
        <f t="shared" si="26"/>
        <v>30</v>
      </c>
      <c r="Y76" s="96">
        <f t="shared" si="26"/>
        <v>13</v>
      </c>
      <c r="Z76" s="96">
        <f t="shared" si="26"/>
        <v>18</v>
      </c>
      <c r="AA76" s="96">
        <f t="shared" si="26"/>
        <v>28</v>
      </c>
      <c r="AB76" s="96">
        <f t="shared" si="26"/>
        <v>24</v>
      </c>
      <c r="AC76" s="96">
        <f t="shared" si="26"/>
        <v>43</v>
      </c>
      <c r="AD76" s="96">
        <f t="shared" si="26"/>
        <v>14</v>
      </c>
      <c r="AE76" s="96">
        <f t="shared" si="26"/>
        <v>36</v>
      </c>
      <c r="AF76" s="96">
        <f t="shared" si="26"/>
        <v>17</v>
      </c>
      <c r="AG76" s="96">
        <f t="shared" si="26"/>
        <v>18</v>
      </c>
      <c r="AH76" s="96">
        <f t="shared" si="26"/>
        <v>29</v>
      </c>
      <c r="AI76" s="96">
        <f t="shared" si="26"/>
        <v>44</v>
      </c>
      <c r="AJ76" s="96">
        <f t="shared" si="26"/>
        <v>67</v>
      </c>
      <c r="AK76" s="96">
        <f t="shared" si="26"/>
        <v>40</v>
      </c>
      <c r="AL76" s="96">
        <f t="shared" si="26"/>
        <v>100</v>
      </c>
      <c r="AM76" s="96">
        <f t="shared" si="26"/>
        <v>61</v>
      </c>
      <c r="AN76" s="96">
        <f t="shared" si="26"/>
        <v>49</v>
      </c>
      <c r="AO76" s="96">
        <f t="shared" si="26"/>
        <v>19</v>
      </c>
      <c r="AP76" s="96">
        <f t="shared" si="26"/>
        <v>8</v>
      </c>
      <c r="AQ76" s="96">
        <f t="shared" si="26"/>
        <v>30</v>
      </c>
      <c r="AR76" s="96">
        <f t="shared" si="26"/>
        <v>27</v>
      </c>
      <c r="AS76" s="96">
        <f t="shared" si="26"/>
        <v>49</v>
      </c>
      <c r="AT76" s="96">
        <f t="shared" si="26"/>
        <v>42</v>
      </c>
      <c r="AU76" s="96">
        <f t="shared" si="26"/>
        <v>59</v>
      </c>
      <c r="AV76" s="96">
        <f t="shared" si="26"/>
        <v>37</v>
      </c>
      <c r="AW76" s="96">
        <f t="shared" si="26"/>
        <v>92</v>
      </c>
      <c r="AX76" s="96">
        <f t="shared" ref="AX76:CB76" si="27">SUM(AX77:AX82)</f>
        <v>40</v>
      </c>
      <c r="AY76" s="96">
        <f t="shared" si="27"/>
        <v>91</v>
      </c>
      <c r="AZ76" s="96">
        <f t="shared" si="27"/>
        <v>75</v>
      </c>
      <c r="BA76" s="96">
        <f t="shared" si="27"/>
        <v>73</v>
      </c>
      <c r="BB76" s="96">
        <f t="shared" si="27"/>
        <v>33</v>
      </c>
      <c r="BC76" s="96">
        <f t="shared" si="27"/>
        <v>51</v>
      </c>
      <c r="BD76" s="96">
        <f t="shared" si="27"/>
        <v>48</v>
      </c>
      <c r="BE76" s="96">
        <f t="shared" si="27"/>
        <v>59</v>
      </c>
      <c r="BF76" s="96">
        <f t="shared" si="27"/>
        <v>35</v>
      </c>
      <c r="BG76" s="96">
        <f t="shared" si="27"/>
        <v>54</v>
      </c>
      <c r="BH76" s="96">
        <f t="shared" si="27"/>
        <v>59</v>
      </c>
      <c r="BI76" s="96">
        <f t="shared" si="27"/>
        <v>65</v>
      </c>
      <c r="BJ76" s="96">
        <f t="shared" si="27"/>
        <v>0</v>
      </c>
      <c r="BK76" s="96">
        <f t="shared" si="27"/>
        <v>0</v>
      </c>
      <c r="BL76" s="96">
        <f t="shared" si="27"/>
        <v>0</v>
      </c>
      <c r="BM76" s="96">
        <f t="shared" si="27"/>
        <v>0</v>
      </c>
      <c r="BN76" s="96">
        <f t="shared" si="27"/>
        <v>0</v>
      </c>
      <c r="BO76" s="96">
        <f t="shared" si="27"/>
        <v>0</v>
      </c>
      <c r="BP76" s="96">
        <f t="shared" si="27"/>
        <v>0</v>
      </c>
      <c r="BQ76" s="96">
        <f t="shared" si="27"/>
        <v>0</v>
      </c>
      <c r="BR76" s="96">
        <f t="shared" si="27"/>
        <v>0</v>
      </c>
      <c r="BS76" s="96">
        <f t="shared" si="27"/>
        <v>0</v>
      </c>
      <c r="BT76" s="96">
        <f t="shared" si="27"/>
        <v>0</v>
      </c>
      <c r="BU76" s="96">
        <f t="shared" si="27"/>
        <v>0</v>
      </c>
      <c r="BV76" s="96">
        <f t="shared" si="27"/>
        <v>0</v>
      </c>
      <c r="BW76" s="96">
        <f t="shared" si="27"/>
        <v>0</v>
      </c>
      <c r="BX76" s="96">
        <f t="shared" si="27"/>
        <v>0</v>
      </c>
      <c r="BY76" s="96">
        <f t="shared" si="27"/>
        <v>0</v>
      </c>
      <c r="BZ76" s="96">
        <f t="shared" si="27"/>
        <v>0</v>
      </c>
      <c r="CA76" s="96">
        <f t="shared" si="27"/>
        <v>0</v>
      </c>
      <c r="CB76" s="96">
        <f t="shared" si="27"/>
        <v>0</v>
      </c>
    </row>
    <row r="77" spans="2:80" x14ac:dyDescent="0.25">
      <c r="B77" s="212"/>
      <c r="C77" s="153"/>
      <c r="D77" s="154" t="s">
        <v>92</v>
      </c>
      <c r="E77" s="116"/>
      <c r="F77" s="117"/>
      <c r="G77" s="118"/>
      <c r="H77" s="119"/>
      <c r="I77" s="120" t="s">
        <v>100</v>
      </c>
      <c r="J77" s="120">
        <v>9</v>
      </c>
      <c r="K77" s="93" t="s">
        <v>89</v>
      </c>
      <c r="L77" s="93">
        <f t="shared" si="18"/>
        <v>9</v>
      </c>
      <c r="M77" s="103" t="s">
        <v>90</v>
      </c>
      <c r="N77" s="93" t="s">
        <v>100</v>
      </c>
      <c r="O77" s="93">
        <f t="shared" si="19"/>
        <v>10</v>
      </c>
      <c r="P77" s="124" t="s">
        <v>101</v>
      </c>
      <c r="Q77" s="124">
        <v>10</v>
      </c>
      <c r="R77" s="96">
        <f>Métricas!D152</f>
        <v>4</v>
      </c>
      <c r="S77" s="96">
        <f>Métricas!E152</f>
        <v>4</v>
      </c>
      <c r="T77" s="96">
        <f>Métricas!F152</f>
        <v>11</v>
      </c>
      <c r="U77" s="96">
        <f>Métricas!G152</f>
        <v>3</v>
      </c>
      <c r="V77" s="96">
        <f>Métricas!H152</f>
        <v>4</v>
      </c>
      <c r="W77" s="96">
        <f>Métricas!I152</f>
        <v>13</v>
      </c>
      <c r="X77" s="96">
        <f>Métricas!J152</f>
        <v>6</v>
      </c>
      <c r="Y77" s="96">
        <f>Métricas!K152</f>
        <v>5</v>
      </c>
      <c r="Z77" s="96">
        <f>Métricas!L152</f>
        <v>2</v>
      </c>
      <c r="AA77" s="96">
        <f>Métricas!M152</f>
        <v>12</v>
      </c>
      <c r="AB77" s="96">
        <f>Métricas!N152</f>
        <v>5</v>
      </c>
      <c r="AC77" s="96">
        <f>Métricas!O152</f>
        <v>14</v>
      </c>
      <c r="AD77" s="96">
        <f>Métricas!P152</f>
        <v>10</v>
      </c>
      <c r="AE77" s="96">
        <f>Métricas!Q152</f>
        <v>8</v>
      </c>
      <c r="AF77" s="96">
        <f>Métricas!R152</f>
        <v>5</v>
      </c>
      <c r="AG77" s="96">
        <f>Métricas!S152</f>
        <v>7</v>
      </c>
      <c r="AH77" s="96">
        <f>Métricas!T152</f>
        <v>4</v>
      </c>
      <c r="AI77" s="96">
        <f>Métricas!U152</f>
        <v>8</v>
      </c>
      <c r="AJ77" s="96">
        <f>Métricas!V152</f>
        <v>12</v>
      </c>
      <c r="AK77" s="96">
        <f>Métricas!W152</f>
        <v>1</v>
      </c>
      <c r="AL77" s="96">
        <f>Métricas!X152</f>
        <v>5</v>
      </c>
      <c r="AM77" s="96">
        <f>Métricas!Y152</f>
        <v>29</v>
      </c>
      <c r="AN77" s="96">
        <f>Métricas!Z152</f>
        <v>19</v>
      </c>
      <c r="AO77" s="96">
        <f>Métricas!AA152</f>
        <v>9</v>
      </c>
      <c r="AP77" s="96">
        <f>Métricas!AB152</f>
        <v>3</v>
      </c>
      <c r="AQ77" s="96">
        <f>Métricas!AC152</f>
        <v>9</v>
      </c>
      <c r="AR77" s="96">
        <f>Métricas!AD152</f>
        <v>3</v>
      </c>
      <c r="AS77" s="96">
        <f>Métricas!AE152</f>
        <v>9</v>
      </c>
      <c r="AT77" s="96">
        <f>Métricas!AF152</f>
        <v>16</v>
      </c>
      <c r="AU77" s="96">
        <f>Métricas!AG152</f>
        <v>27</v>
      </c>
      <c r="AV77" s="96">
        <f>Métricas!AH152</f>
        <v>12</v>
      </c>
      <c r="AW77" s="96">
        <f>Métricas!AI152</f>
        <v>18</v>
      </c>
      <c r="AX77" s="96">
        <f>Métricas!AJ152</f>
        <v>20</v>
      </c>
      <c r="AY77" s="96">
        <f>Métricas!AK152</f>
        <v>42</v>
      </c>
      <c r="AZ77" s="96">
        <f>Métricas!AL152</f>
        <v>19</v>
      </c>
      <c r="BA77" s="96">
        <f>Métricas!AM152</f>
        <v>9</v>
      </c>
      <c r="BB77" s="96">
        <f>Métricas!AN152</f>
        <v>11</v>
      </c>
      <c r="BC77" s="96">
        <f>Métricas!AO152</f>
        <v>30</v>
      </c>
      <c r="BD77" s="96">
        <f>Métricas!AP152</f>
        <v>11</v>
      </c>
      <c r="BE77" s="96">
        <f>Métricas!AQ152</f>
        <v>14</v>
      </c>
      <c r="BF77" s="96">
        <f>Métricas!AR152</f>
        <v>16</v>
      </c>
      <c r="BG77" s="96">
        <f>Métricas!AS152</f>
        <v>8</v>
      </c>
      <c r="BH77" s="96">
        <f>Métricas!AT152</f>
        <v>11</v>
      </c>
      <c r="BI77" s="96">
        <f>Métricas!AU152</f>
        <v>14</v>
      </c>
      <c r="BJ77" s="96">
        <f>Métricas!AV152</f>
        <v>0</v>
      </c>
      <c r="BK77" s="96">
        <f>Métricas!AW152</f>
        <v>0</v>
      </c>
      <c r="BL77" s="96">
        <f>Métricas!AX152</f>
        <v>0</v>
      </c>
      <c r="BM77" s="96">
        <f>Métricas!AY152</f>
        <v>0</v>
      </c>
      <c r="BN77" s="96">
        <f>Métricas!AZ152</f>
        <v>0</v>
      </c>
      <c r="BO77" s="96">
        <f>Métricas!BA152</f>
        <v>0</v>
      </c>
      <c r="BP77" s="96">
        <f>Métricas!BB152</f>
        <v>0</v>
      </c>
      <c r="BQ77" s="96">
        <f>Métricas!BC152</f>
        <v>0</v>
      </c>
      <c r="BR77" s="96">
        <f>Métricas!BD152</f>
        <v>0</v>
      </c>
      <c r="BS77" s="96">
        <f>Métricas!BE152</f>
        <v>0</v>
      </c>
      <c r="BT77" s="96">
        <f>Métricas!BF152</f>
        <v>0</v>
      </c>
      <c r="BU77" s="96">
        <f>Métricas!BG152</f>
        <v>0</v>
      </c>
      <c r="BV77" s="96">
        <f>Métricas!BH152</f>
        <v>0</v>
      </c>
      <c r="BW77" s="96">
        <f>Métricas!BI152</f>
        <v>0</v>
      </c>
      <c r="BX77" s="96">
        <f>Métricas!BJ152</f>
        <v>0</v>
      </c>
      <c r="BY77" s="96">
        <f>Métricas!BK152</f>
        <v>0</v>
      </c>
      <c r="BZ77" s="96">
        <f>Métricas!BL152</f>
        <v>0</v>
      </c>
      <c r="CA77" s="96">
        <f>Métricas!BM152</f>
        <v>0</v>
      </c>
      <c r="CB77" s="96">
        <f>Métricas!BN152</f>
        <v>0</v>
      </c>
    </row>
    <row r="78" spans="2:80" x14ac:dyDescent="0.25">
      <c r="B78" s="212"/>
      <c r="C78" s="153"/>
      <c r="D78" s="154" t="s">
        <v>93</v>
      </c>
      <c r="E78" s="116"/>
      <c r="F78" s="117"/>
      <c r="G78" s="118"/>
      <c r="H78" s="119"/>
      <c r="I78" s="120" t="s">
        <v>100</v>
      </c>
      <c r="J78" s="120">
        <v>11</v>
      </c>
      <c r="K78" s="93" t="s">
        <v>89</v>
      </c>
      <c r="L78" s="93">
        <f t="shared" si="18"/>
        <v>11</v>
      </c>
      <c r="M78" s="103" t="s">
        <v>90</v>
      </c>
      <c r="N78" s="93" t="s">
        <v>100</v>
      </c>
      <c r="O78" s="93">
        <f t="shared" si="19"/>
        <v>12</v>
      </c>
      <c r="P78" s="124" t="s">
        <v>101</v>
      </c>
      <c r="Q78" s="124">
        <v>12</v>
      </c>
      <c r="R78" s="96">
        <f>Métricas!D130</f>
        <v>0</v>
      </c>
      <c r="S78" s="96">
        <f>Métricas!E130</f>
        <v>0</v>
      </c>
      <c r="T78" s="96">
        <f>Métricas!F130</f>
        <v>2</v>
      </c>
      <c r="U78" s="96">
        <f>Métricas!G130</f>
        <v>16</v>
      </c>
      <c r="V78" s="96">
        <f>Métricas!H130</f>
        <v>12</v>
      </c>
      <c r="W78" s="96">
        <f>Métricas!I130</f>
        <v>2</v>
      </c>
      <c r="X78" s="96">
        <f>Métricas!J130</f>
        <v>4</v>
      </c>
      <c r="Y78" s="96">
        <f>Métricas!K130</f>
        <v>2</v>
      </c>
      <c r="Z78" s="96">
        <f>Métricas!L130</f>
        <v>6</v>
      </c>
      <c r="AA78" s="96">
        <f>Métricas!M130</f>
        <v>9</v>
      </c>
      <c r="AB78" s="96">
        <f>Métricas!N130</f>
        <v>1</v>
      </c>
      <c r="AC78" s="96">
        <f>Métricas!O130</f>
        <v>12</v>
      </c>
      <c r="AD78" s="96">
        <f>Métricas!P130</f>
        <v>1</v>
      </c>
      <c r="AE78" s="96">
        <f>Métricas!Q130</f>
        <v>21</v>
      </c>
      <c r="AF78" s="96">
        <f>Métricas!R130</f>
        <v>9</v>
      </c>
      <c r="AG78" s="96">
        <f>Métricas!S130</f>
        <v>4</v>
      </c>
      <c r="AH78" s="96">
        <f>Métricas!T130</f>
        <v>11</v>
      </c>
      <c r="AI78" s="96">
        <f>Métricas!U130</f>
        <v>24</v>
      </c>
      <c r="AJ78" s="96">
        <f>Métricas!V130</f>
        <v>29</v>
      </c>
      <c r="AK78" s="96">
        <f>Métricas!W130</f>
        <v>23</v>
      </c>
      <c r="AL78" s="96">
        <f>Métricas!X130</f>
        <v>82</v>
      </c>
      <c r="AM78" s="96">
        <f>Métricas!Y130</f>
        <v>17</v>
      </c>
      <c r="AN78" s="96">
        <f>Métricas!Z130</f>
        <v>10</v>
      </c>
      <c r="AO78" s="96">
        <f>Métricas!AA130</f>
        <v>6</v>
      </c>
      <c r="AP78" s="96">
        <f>Métricas!AB130</f>
        <v>3</v>
      </c>
      <c r="AQ78" s="96">
        <f>Métricas!AC130</f>
        <v>15</v>
      </c>
      <c r="AR78" s="96">
        <f>Métricas!AD130</f>
        <v>16</v>
      </c>
      <c r="AS78" s="96">
        <f>Métricas!AE130</f>
        <v>19</v>
      </c>
      <c r="AT78" s="96">
        <f>Métricas!AF130</f>
        <v>14</v>
      </c>
      <c r="AU78" s="96">
        <f>Métricas!AG130</f>
        <v>14</v>
      </c>
      <c r="AV78" s="96">
        <f>Métricas!AH130</f>
        <v>5</v>
      </c>
      <c r="AW78" s="96">
        <f>Métricas!AI130</f>
        <v>43</v>
      </c>
      <c r="AX78" s="96">
        <f>Métricas!AJ130</f>
        <v>12</v>
      </c>
      <c r="AY78" s="96">
        <f>Métricas!AK130</f>
        <v>20</v>
      </c>
      <c r="AZ78" s="96">
        <f>Métricas!AL130</f>
        <v>33</v>
      </c>
      <c r="BA78" s="96">
        <f>Métricas!AM130</f>
        <v>38</v>
      </c>
      <c r="BB78" s="96">
        <f>Métricas!AN130</f>
        <v>9</v>
      </c>
      <c r="BC78" s="96">
        <f>Métricas!AO130</f>
        <v>8</v>
      </c>
      <c r="BD78" s="96">
        <f>Métricas!AP130</f>
        <v>22</v>
      </c>
      <c r="BE78" s="96">
        <f>Métricas!AQ130</f>
        <v>33</v>
      </c>
      <c r="BF78" s="96">
        <f>Métricas!AR130</f>
        <v>10</v>
      </c>
      <c r="BG78" s="96">
        <f>Métricas!AS130</f>
        <v>30</v>
      </c>
      <c r="BH78" s="96">
        <f>Métricas!AT130</f>
        <v>14</v>
      </c>
      <c r="BI78" s="96">
        <f>Métricas!AU130</f>
        <v>19</v>
      </c>
      <c r="BJ78" s="96">
        <f>Métricas!AV130</f>
        <v>0</v>
      </c>
      <c r="BK78" s="96">
        <f>Métricas!AW130</f>
        <v>0</v>
      </c>
      <c r="BL78" s="96">
        <f>Métricas!AX130</f>
        <v>0</v>
      </c>
      <c r="BM78" s="96">
        <f>Métricas!AY130</f>
        <v>0</v>
      </c>
      <c r="BN78" s="96">
        <f>Métricas!AZ130</f>
        <v>0</v>
      </c>
      <c r="BO78" s="96">
        <f>Métricas!BA130</f>
        <v>0</v>
      </c>
      <c r="BP78" s="96">
        <f>Métricas!BB130</f>
        <v>0</v>
      </c>
      <c r="BQ78" s="96">
        <f>Métricas!BC130</f>
        <v>0</v>
      </c>
      <c r="BR78" s="96">
        <f>Métricas!BD130</f>
        <v>0</v>
      </c>
      <c r="BS78" s="96">
        <f>Métricas!BE130</f>
        <v>0</v>
      </c>
      <c r="BT78" s="96">
        <f>Métricas!BF130</f>
        <v>0</v>
      </c>
      <c r="BU78" s="96">
        <f>Métricas!BG130</f>
        <v>0</v>
      </c>
      <c r="BV78" s="96">
        <f>Métricas!BH130</f>
        <v>0</v>
      </c>
      <c r="BW78" s="96">
        <f>Métricas!BI130</f>
        <v>0</v>
      </c>
      <c r="BX78" s="96">
        <f>Métricas!BJ130</f>
        <v>0</v>
      </c>
      <c r="BY78" s="96">
        <f>Métricas!BK130</f>
        <v>0</v>
      </c>
      <c r="BZ78" s="96">
        <f>Métricas!BL130</f>
        <v>0</v>
      </c>
      <c r="CA78" s="96">
        <f>Métricas!BM130</f>
        <v>0</v>
      </c>
      <c r="CB78" s="96">
        <f>Métricas!BN130</f>
        <v>0</v>
      </c>
    </row>
    <row r="79" spans="2:80" x14ac:dyDescent="0.25">
      <c r="B79" s="212"/>
      <c r="C79" s="153"/>
      <c r="D79" s="154" t="s">
        <v>94</v>
      </c>
      <c r="E79" s="116"/>
      <c r="F79" s="117"/>
      <c r="G79" s="118"/>
      <c r="H79" s="119"/>
      <c r="I79" s="120" t="s">
        <v>100</v>
      </c>
      <c r="J79" s="120">
        <v>3</v>
      </c>
      <c r="K79" s="93" t="s">
        <v>89</v>
      </c>
      <c r="L79" s="93">
        <f t="shared" si="18"/>
        <v>3</v>
      </c>
      <c r="M79" s="103" t="s">
        <v>90</v>
      </c>
      <c r="N79" s="93" t="s">
        <v>100</v>
      </c>
      <c r="O79" s="93">
        <f t="shared" si="19"/>
        <v>4</v>
      </c>
      <c r="P79" s="124" t="s">
        <v>101</v>
      </c>
      <c r="Q79" s="124">
        <v>4</v>
      </c>
      <c r="R79" s="96">
        <f>Métricas!D109</f>
        <v>4</v>
      </c>
      <c r="S79" s="96">
        <f>Métricas!E109</f>
        <v>1</v>
      </c>
      <c r="T79" s="96">
        <f>Métricas!F109</f>
        <v>3</v>
      </c>
      <c r="U79" s="96">
        <f>Métricas!G109</f>
        <v>13</v>
      </c>
      <c r="V79" s="96">
        <f>Métricas!H109</f>
        <v>4</v>
      </c>
      <c r="W79" s="96">
        <f>Métricas!I109</f>
        <v>4</v>
      </c>
      <c r="X79" s="96">
        <f>Métricas!J109</f>
        <v>6</v>
      </c>
      <c r="Y79" s="96">
        <f>Métricas!K109</f>
        <v>2</v>
      </c>
      <c r="Z79" s="96">
        <f>Métricas!L109</f>
        <v>1</v>
      </c>
      <c r="AA79" s="96">
        <f>Métricas!M109</f>
        <v>3</v>
      </c>
      <c r="AB79" s="96">
        <f>Métricas!N109</f>
        <v>4</v>
      </c>
      <c r="AC79" s="96">
        <f>Métricas!O109</f>
        <v>5</v>
      </c>
      <c r="AD79" s="96">
        <f>Métricas!P109</f>
        <v>3</v>
      </c>
      <c r="AE79" s="96">
        <f>Métricas!Q109</f>
        <v>1</v>
      </c>
      <c r="AF79" s="96">
        <f>Métricas!R109</f>
        <v>0</v>
      </c>
      <c r="AG79" s="96">
        <f>Métricas!S109</f>
        <v>1</v>
      </c>
      <c r="AH79" s="96">
        <f>Métricas!T109</f>
        <v>10</v>
      </c>
      <c r="AI79" s="96">
        <f>Métricas!U109</f>
        <v>3</v>
      </c>
      <c r="AJ79" s="96">
        <f>Métricas!V109</f>
        <v>3</v>
      </c>
      <c r="AK79" s="96">
        <f>Métricas!W109</f>
        <v>2</v>
      </c>
      <c r="AL79" s="96">
        <f>Métricas!X109</f>
        <v>10</v>
      </c>
      <c r="AM79" s="96">
        <f>Métricas!Y109</f>
        <v>1</v>
      </c>
      <c r="AN79" s="96">
        <f>Métricas!Z109</f>
        <v>10</v>
      </c>
      <c r="AO79" s="96">
        <f>Métricas!AA109</f>
        <v>1</v>
      </c>
      <c r="AP79" s="96">
        <f>Métricas!AB109</f>
        <v>0</v>
      </c>
      <c r="AQ79" s="96">
        <f>Métricas!AC109</f>
        <v>3</v>
      </c>
      <c r="AR79" s="96">
        <f>Métricas!AD109</f>
        <v>4</v>
      </c>
      <c r="AS79" s="96">
        <f>Métricas!AE109</f>
        <v>15</v>
      </c>
      <c r="AT79" s="96">
        <f>Métricas!AF109</f>
        <v>4</v>
      </c>
      <c r="AU79" s="96">
        <f>Métricas!AG109</f>
        <v>11</v>
      </c>
      <c r="AV79" s="96">
        <f>Métricas!AH109</f>
        <v>11</v>
      </c>
      <c r="AW79" s="96">
        <f>Métricas!AI109</f>
        <v>20</v>
      </c>
      <c r="AX79" s="96">
        <f>Métricas!AJ109</f>
        <v>3</v>
      </c>
      <c r="AY79" s="96">
        <f>Métricas!AK109</f>
        <v>17</v>
      </c>
      <c r="AZ79" s="96">
        <f>Métricas!AL109</f>
        <v>9</v>
      </c>
      <c r="BA79" s="96">
        <f>Métricas!AM109</f>
        <v>5</v>
      </c>
      <c r="BB79" s="96">
        <f>Métricas!AN109</f>
        <v>5</v>
      </c>
      <c r="BC79" s="96">
        <f>Métricas!AO109</f>
        <v>3</v>
      </c>
      <c r="BD79" s="96">
        <f>Métricas!AP109</f>
        <v>2</v>
      </c>
      <c r="BE79" s="96">
        <f>Métricas!AQ109</f>
        <v>5</v>
      </c>
      <c r="BF79" s="96">
        <f>Métricas!AR109</f>
        <v>5</v>
      </c>
      <c r="BG79" s="96">
        <f>Métricas!AS109</f>
        <v>4</v>
      </c>
      <c r="BH79" s="96">
        <f>Métricas!AT109</f>
        <v>9</v>
      </c>
      <c r="BI79" s="96">
        <f>Métricas!AU109</f>
        <v>5</v>
      </c>
      <c r="BJ79" s="96">
        <f>Métricas!AV109</f>
        <v>0</v>
      </c>
      <c r="BK79" s="96">
        <f>Métricas!AW109</f>
        <v>0</v>
      </c>
      <c r="BL79" s="96">
        <f>Métricas!AX109</f>
        <v>0</v>
      </c>
      <c r="BM79" s="96">
        <f>Métricas!AY109</f>
        <v>0</v>
      </c>
      <c r="BN79" s="96">
        <f>Métricas!AZ109</f>
        <v>0</v>
      </c>
      <c r="BO79" s="96">
        <f>Métricas!BA109</f>
        <v>0</v>
      </c>
      <c r="BP79" s="96">
        <f>Métricas!BB109</f>
        <v>0</v>
      </c>
      <c r="BQ79" s="96">
        <f>Métricas!BC109</f>
        <v>0</v>
      </c>
      <c r="BR79" s="96">
        <f>Métricas!BD109</f>
        <v>0</v>
      </c>
      <c r="BS79" s="96">
        <f>Métricas!BE109</f>
        <v>0</v>
      </c>
      <c r="BT79" s="96">
        <f>Métricas!BF109</f>
        <v>0</v>
      </c>
      <c r="BU79" s="96">
        <f>Métricas!BG109</f>
        <v>0</v>
      </c>
      <c r="BV79" s="96">
        <f>Métricas!BH109</f>
        <v>0</v>
      </c>
      <c r="BW79" s="96">
        <f>Métricas!BI109</f>
        <v>0</v>
      </c>
      <c r="BX79" s="96">
        <f>Métricas!BJ109</f>
        <v>0</v>
      </c>
      <c r="BY79" s="96">
        <f>Métricas!BK109</f>
        <v>0</v>
      </c>
      <c r="BZ79" s="96">
        <f>Métricas!BL109</f>
        <v>0</v>
      </c>
      <c r="CA79" s="96">
        <f>Métricas!BM109</f>
        <v>0</v>
      </c>
      <c r="CB79" s="96">
        <f>Métricas!BN109</f>
        <v>0</v>
      </c>
    </row>
    <row r="80" spans="2:80" x14ac:dyDescent="0.25">
      <c r="B80" s="212"/>
      <c r="C80" s="153"/>
      <c r="D80" s="154" t="s">
        <v>95</v>
      </c>
      <c r="E80" s="116"/>
      <c r="F80" s="117"/>
      <c r="G80" s="118"/>
      <c r="H80" s="119"/>
      <c r="I80" s="120" t="s">
        <v>100</v>
      </c>
      <c r="J80" s="120">
        <v>10</v>
      </c>
      <c r="K80" s="93" t="s">
        <v>89</v>
      </c>
      <c r="L80" s="93">
        <f t="shared" si="18"/>
        <v>10</v>
      </c>
      <c r="M80" s="103" t="s">
        <v>90</v>
      </c>
      <c r="N80" s="93" t="s">
        <v>100</v>
      </c>
      <c r="O80" s="93">
        <f t="shared" si="19"/>
        <v>11</v>
      </c>
      <c r="P80" s="124" t="s">
        <v>101</v>
      </c>
      <c r="Q80" s="124">
        <v>11</v>
      </c>
      <c r="R80" s="96">
        <f>Métricas!D49</f>
        <v>3</v>
      </c>
      <c r="S80" s="96">
        <f>Métricas!E49</f>
        <v>0</v>
      </c>
      <c r="T80" s="96">
        <f>Métricas!F49</f>
        <v>3</v>
      </c>
      <c r="U80" s="96">
        <f>Métricas!G49</f>
        <v>0</v>
      </c>
      <c r="V80" s="96">
        <f>Métricas!H49</f>
        <v>3</v>
      </c>
      <c r="W80" s="96">
        <f>Métricas!I49</f>
        <v>6</v>
      </c>
      <c r="X80" s="96">
        <f>Métricas!J49</f>
        <v>5</v>
      </c>
      <c r="Y80" s="96">
        <f>Métricas!K49</f>
        <v>4</v>
      </c>
      <c r="Z80" s="96">
        <f>Métricas!L49</f>
        <v>9</v>
      </c>
      <c r="AA80" s="96">
        <f>Métricas!M49</f>
        <v>4</v>
      </c>
      <c r="AB80" s="96">
        <f>Métricas!N49</f>
        <v>14</v>
      </c>
      <c r="AC80" s="96">
        <f>Métricas!O49</f>
        <v>12</v>
      </c>
      <c r="AD80" s="96">
        <f>Métricas!P49</f>
        <v>0</v>
      </c>
      <c r="AE80" s="96">
        <f>Métricas!Q49</f>
        <v>4</v>
      </c>
      <c r="AF80" s="96">
        <f>Métricas!R49</f>
        <v>0</v>
      </c>
      <c r="AG80" s="96">
        <f>Métricas!S49</f>
        <v>4</v>
      </c>
      <c r="AH80" s="96">
        <f>Métricas!T49</f>
        <v>1</v>
      </c>
      <c r="AI80" s="96">
        <f>Métricas!U49</f>
        <v>8</v>
      </c>
      <c r="AJ80" s="96">
        <f>Métricas!V49</f>
        <v>12</v>
      </c>
      <c r="AK80" s="96">
        <f>Métricas!W49</f>
        <v>14</v>
      </c>
      <c r="AL80" s="96">
        <f>Métricas!X49</f>
        <v>0</v>
      </c>
      <c r="AM80" s="96">
        <f>Métricas!Y49</f>
        <v>14</v>
      </c>
      <c r="AN80" s="96">
        <f>Métricas!Z49</f>
        <v>5</v>
      </c>
      <c r="AO80" s="96">
        <f>Métricas!AA49</f>
        <v>2</v>
      </c>
      <c r="AP80" s="96">
        <f>Métricas!AB49</f>
        <v>1</v>
      </c>
      <c r="AQ80" s="96">
        <f>Métricas!AC49</f>
        <v>3</v>
      </c>
      <c r="AR80" s="96">
        <f>Métricas!AD49</f>
        <v>4</v>
      </c>
      <c r="AS80" s="96">
        <f>Métricas!AE49</f>
        <v>5</v>
      </c>
      <c r="AT80" s="96">
        <f>Métricas!AF49</f>
        <v>6</v>
      </c>
      <c r="AU80" s="96">
        <f>Métricas!AG49</f>
        <v>3</v>
      </c>
      <c r="AV80" s="96">
        <f>Métricas!AH49</f>
        <v>4</v>
      </c>
      <c r="AW80" s="96">
        <f>Métricas!AI49</f>
        <v>9</v>
      </c>
      <c r="AX80" s="96">
        <f>Métricas!AJ49</f>
        <v>4</v>
      </c>
      <c r="AY80" s="96">
        <f>Métricas!AK49</f>
        <v>11</v>
      </c>
      <c r="AZ80" s="96">
        <f>Métricas!AL49</f>
        <v>12</v>
      </c>
      <c r="BA80" s="96">
        <f>Métricas!AM49</f>
        <v>20</v>
      </c>
      <c r="BB80" s="96">
        <f>Métricas!AN49</f>
        <v>6</v>
      </c>
      <c r="BC80" s="96">
        <f>Métricas!AO49</f>
        <v>5</v>
      </c>
      <c r="BD80" s="96">
        <f>Métricas!AP49</f>
        <v>12</v>
      </c>
      <c r="BE80" s="96">
        <f>Métricas!AQ49</f>
        <v>2</v>
      </c>
      <c r="BF80" s="96">
        <f>Métricas!AR49</f>
        <v>4</v>
      </c>
      <c r="BG80" s="96">
        <f>Métricas!AS49</f>
        <v>10</v>
      </c>
      <c r="BH80" s="96">
        <f>Métricas!AT49</f>
        <v>23</v>
      </c>
      <c r="BI80" s="96">
        <f>Métricas!AU49</f>
        <v>22</v>
      </c>
      <c r="BJ80" s="96">
        <f>Métricas!AV49</f>
        <v>0</v>
      </c>
      <c r="BK80" s="96">
        <f>Métricas!AW49</f>
        <v>0</v>
      </c>
      <c r="BL80" s="96">
        <f>Métricas!AX49</f>
        <v>0</v>
      </c>
      <c r="BM80" s="96">
        <f>Métricas!AY49</f>
        <v>0</v>
      </c>
      <c r="BN80" s="96">
        <f>Métricas!AZ49</f>
        <v>0</v>
      </c>
      <c r="BO80" s="96">
        <f>Métricas!BA49</f>
        <v>0</v>
      </c>
      <c r="BP80" s="96">
        <f>Métricas!BB49</f>
        <v>0</v>
      </c>
      <c r="BQ80" s="96">
        <f>Métricas!BC49</f>
        <v>0</v>
      </c>
      <c r="BR80" s="96">
        <f>Métricas!BD49</f>
        <v>0</v>
      </c>
      <c r="BS80" s="96">
        <f>Métricas!BE49</f>
        <v>0</v>
      </c>
      <c r="BT80" s="96">
        <f>Métricas!BF49</f>
        <v>0</v>
      </c>
      <c r="BU80" s="96">
        <f>Métricas!BG49</f>
        <v>0</v>
      </c>
      <c r="BV80" s="96">
        <f>Métricas!BH49</f>
        <v>0</v>
      </c>
      <c r="BW80" s="96">
        <f>Métricas!BI49</f>
        <v>0</v>
      </c>
      <c r="BX80" s="96">
        <f>Métricas!BJ49</f>
        <v>0</v>
      </c>
      <c r="BY80" s="96">
        <f>Métricas!BK49</f>
        <v>0</v>
      </c>
      <c r="BZ80" s="96">
        <f>Métricas!BL49</f>
        <v>0</v>
      </c>
      <c r="CA80" s="96">
        <f>Métricas!BM49</f>
        <v>0</v>
      </c>
      <c r="CB80" s="96">
        <f>Métricas!BN49</f>
        <v>0</v>
      </c>
    </row>
    <row r="81" spans="2:80" hidden="1" x14ac:dyDescent="0.25">
      <c r="B81" s="212"/>
      <c r="C81" s="153"/>
      <c r="D81" s="154" t="s">
        <v>96</v>
      </c>
      <c r="E81" s="116"/>
      <c r="F81" s="117"/>
      <c r="G81" s="118"/>
      <c r="H81" s="119"/>
      <c r="I81" s="120" t="s">
        <v>100</v>
      </c>
      <c r="J81" s="120">
        <v>1</v>
      </c>
      <c r="K81" s="93" t="s">
        <v>89</v>
      </c>
      <c r="L81" s="93">
        <f t="shared" si="18"/>
        <v>1</v>
      </c>
      <c r="M81" s="103" t="s">
        <v>90</v>
      </c>
      <c r="N81" s="93" t="s">
        <v>100</v>
      </c>
      <c r="O81" s="93">
        <f t="shared" si="19"/>
        <v>3</v>
      </c>
      <c r="P81" s="124" t="s">
        <v>101</v>
      </c>
      <c r="Q81" s="124">
        <v>3</v>
      </c>
      <c r="R81" s="106">
        <f>Métricas!D89</f>
        <v>0</v>
      </c>
      <c r="S81" s="106">
        <f>Métricas!E89</f>
        <v>0</v>
      </c>
      <c r="T81" s="106">
        <f>Métricas!F89</f>
        <v>0</v>
      </c>
      <c r="U81" s="106">
        <f>Métricas!G89</f>
        <v>0</v>
      </c>
      <c r="V81" s="106">
        <f>Métricas!H89</f>
        <v>0</v>
      </c>
      <c r="W81" s="106">
        <f>Métricas!I89</f>
        <v>0</v>
      </c>
      <c r="X81" s="106">
        <f>Métricas!J89</f>
        <v>0</v>
      </c>
      <c r="Y81" s="106">
        <f>Métricas!K89</f>
        <v>0</v>
      </c>
      <c r="Z81" s="106">
        <f>Métricas!L89</f>
        <v>0</v>
      </c>
      <c r="AA81" s="106">
        <f>Métricas!M89</f>
        <v>0</v>
      </c>
      <c r="AB81" s="106">
        <f>Métricas!N89</f>
        <v>0</v>
      </c>
      <c r="AC81" s="106">
        <f>Métricas!O89</f>
        <v>0</v>
      </c>
      <c r="AD81" s="106">
        <f>Métricas!P89</f>
        <v>0</v>
      </c>
      <c r="AE81" s="106">
        <f>Métricas!Q89</f>
        <v>0</v>
      </c>
      <c r="AF81" s="106">
        <f>Métricas!R89</f>
        <v>1</v>
      </c>
      <c r="AG81" s="106">
        <f>Métricas!S89</f>
        <v>0</v>
      </c>
      <c r="AH81" s="106">
        <f>Métricas!T89</f>
        <v>0</v>
      </c>
      <c r="AI81" s="106">
        <f>Métricas!U89</f>
        <v>0</v>
      </c>
      <c r="AJ81" s="106">
        <f>Métricas!V89</f>
        <v>1</v>
      </c>
      <c r="AK81" s="106">
        <f>Métricas!W89</f>
        <v>0</v>
      </c>
      <c r="AL81" s="106">
        <f>Métricas!X89</f>
        <v>0</v>
      </c>
      <c r="AM81" s="106">
        <f>Métricas!Y89</f>
        <v>0</v>
      </c>
      <c r="AN81" s="106">
        <f>Métricas!Z89</f>
        <v>0</v>
      </c>
      <c r="AO81" s="106">
        <f>Métricas!AA89</f>
        <v>0</v>
      </c>
      <c r="AP81" s="106">
        <f>Métricas!AB89</f>
        <v>0</v>
      </c>
      <c r="AQ81" s="106">
        <f>Métricas!AC89</f>
        <v>0</v>
      </c>
      <c r="AR81" s="106">
        <f>Métricas!AD89</f>
        <v>0</v>
      </c>
      <c r="AS81" s="106">
        <f>Métricas!AE89</f>
        <v>0</v>
      </c>
      <c r="AT81" s="106">
        <f>Métricas!AF89</f>
        <v>0</v>
      </c>
      <c r="AU81" s="106">
        <f>Métricas!AG89</f>
        <v>0</v>
      </c>
      <c r="AV81" s="106">
        <f>Métricas!AH89</f>
        <v>0</v>
      </c>
      <c r="AW81" s="106">
        <f>Métricas!AI89</f>
        <v>0</v>
      </c>
      <c r="AX81" s="106">
        <f>Métricas!AJ89</f>
        <v>0</v>
      </c>
      <c r="AY81" s="106">
        <f>Métricas!AK89</f>
        <v>0</v>
      </c>
      <c r="AZ81" s="106">
        <f>Métricas!AL89</f>
        <v>0</v>
      </c>
      <c r="BA81" s="106">
        <f>Métricas!AM89</f>
        <v>0</v>
      </c>
      <c r="BB81" s="106">
        <f>Métricas!AN89</f>
        <v>0</v>
      </c>
      <c r="BC81" s="106">
        <f>Métricas!AO89</f>
        <v>0</v>
      </c>
      <c r="BD81" s="106">
        <f>Métricas!AP89</f>
        <v>0</v>
      </c>
      <c r="BE81" s="106">
        <f>Métricas!AQ89</f>
        <v>0</v>
      </c>
      <c r="BF81" s="106">
        <f>Métricas!AR89</f>
        <v>0</v>
      </c>
      <c r="BG81" s="106">
        <f>Métricas!AS89</f>
        <v>0</v>
      </c>
      <c r="BH81" s="106">
        <f>Métricas!AT89</f>
        <v>0</v>
      </c>
      <c r="BI81" s="106">
        <f>Métricas!AU89</f>
        <v>0</v>
      </c>
      <c r="BJ81" s="106">
        <f>Métricas!AV89</f>
        <v>0</v>
      </c>
      <c r="BK81" s="106">
        <f>Métricas!AW89</f>
        <v>0</v>
      </c>
      <c r="BL81" s="106">
        <f>Métricas!AX89</f>
        <v>0</v>
      </c>
      <c r="BM81" s="106">
        <f>Métricas!AY89</f>
        <v>0</v>
      </c>
      <c r="BN81" s="106">
        <f>Métricas!AZ89</f>
        <v>0</v>
      </c>
      <c r="BO81" s="106">
        <f>Métricas!BA89</f>
        <v>0</v>
      </c>
      <c r="BP81" s="106">
        <f>Métricas!BB89</f>
        <v>0</v>
      </c>
      <c r="BQ81" s="106">
        <f>Métricas!BC89</f>
        <v>0</v>
      </c>
      <c r="BR81" s="106">
        <f>Métricas!BD89</f>
        <v>0</v>
      </c>
      <c r="BS81" s="106">
        <f>Métricas!BE89</f>
        <v>0</v>
      </c>
      <c r="BT81" s="106">
        <f>Métricas!BF89</f>
        <v>0</v>
      </c>
      <c r="BU81" s="106">
        <f>Métricas!BG89</f>
        <v>0</v>
      </c>
      <c r="BV81" s="106">
        <f>Métricas!BH89</f>
        <v>0</v>
      </c>
      <c r="BW81" s="106">
        <f>Métricas!BI89</f>
        <v>0</v>
      </c>
      <c r="BX81" s="106">
        <f>Métricas!BJ89</f>
        <v>0</v>
      </c>
      <c r="BY81" s="106">
        <f>Métricas!BK89</f>
        <v>0</v>
      </c>
      <c r="BZ81" s="106">
        <f>Métricas!BL89</f>
        <v>0</v>
      </c>
      <c r="CA81" s="106">
        <f>Métricas!BM89</f>
        <v>0</v>
      </c>
      <c r="CB81" s="106">
        <f>Métricas!BN89</f>
        <v>0</v>
      </c>
    </row>
    <row r="82" spans="2:80" x14ac:dyDescent="0.25">
      <c r="B82" s="212"/>
      <c r="C82" s="153"/>
      <c r="D82" s="154" t="s">
        <v>97</v>
      </c>
      <c r="E82" s="116"/>
      <c r="F82" s="117"/>
      <c r="G82" s="118"/>
      <c r="H82" s="119"/>
      <c r="I82" s="120" t="s">
        <v>100</v>
      </c>
      <c r="J82" s="120">
        <v>1</v>
      </c>
      <c r="K82" s="93" t="s">
        <v>89</v>
      </c>
      <c r="L82" s="93">
        <f t="shared" si="18"/>
        <v>1</v>
      </c>
      <c r="M82" s="103" t="s">
        <v>90</v>
      </c>
      <c r="N82" s="93" t="s">
        <v>100</v>
      </c>
      <c r="O82" s="93">
        <f t="shared" si="19"/>
        <v>1</v>
      </c>
      <c r="P82" s="124" t="s">
        <v>101</v>
      </c>
      <c r="Q82" s="124">
        <v>1</v>
      </c>
      <c r="R82" s="96">
        <f>Métricas!D69</f>
        <v>1</v>
      </c>
      <c r="S82" s="96">
        <f>Métricas!E69</f>
        <v>0</v>
      </c>
      <c r="T82" s="96">
        <f>Métricas!F69</f>
        <v>0</v>
      </c>
      <c r="U82" s="96">
        <f>Métricas!G69</f>
        <v>3</v>
      </c>
      <c r="V82" s="96">
        <f>Métricas!H69</f>
        <v>3</v>
      </c>
      <c r="W82" s="96">
        <f>Métricas!I69</f>
        <v>2</v>
      </c>
      <c r="X82" s="96">
        <f>Métricas!J69</f>
        <v>9</v>
      </c>
      <c r="Y82" s="96">
        <f>Métricas!K69</f>
        <v>0</v>
      </c>
      <c r="Z82" s="96">
        <f>Métricas!L69</f>
        <v>0</v>
      </c>
      <c r="AA82" s="96">
        <f>Métricas!M69</f>
        <v>0</v>
      </c>
      <c r="AB82" s="96">
        <f>Métricas!N69</f>
        <v>0</v>
      </c>
      <c r="AC82" s="96">
        <f>Métricas!O69</f>
        <v>0</v>
      </c>
      <c r="AD82" s="96">
        <f>Métricas!P69</f>
        <v>0</v>
      </c>
      <c r="AE82" s="96">
        <f>Métricas!Q69</f>
        <v>2</v>
      </c>
      <c r="AF82" s="96">
        <f>Métricas!R69</f>
        <v>2</v>
      </c>
      <c r="AG82" s="96">
        <f>Métricas!S69</f>
        <v>2</v>
      </c>
      <c r="AH82" s="96">
        <f>Métricas!T69</f>
        <v>3</v>
      </c>
      <c r="AI82" s="96">
        <f>Métricas!U69</f>
        <v>1</v>
      </c>
      <c r="AJ82" s="96">
        <f>Métricas!V69</f>
        <v>10</v>
      </c>
      <c r="AK82" s="96">
        <f>Métricas!W69</f>
        <v>0</v>
      </c>
      <c r="AL82" s="96">
        <f>Métricas!X69</f>
        <v>3</v>
      </c>
      <c r="AM82" s="96">
        <f>Métricas!Y69</f>
        <v>0</v>
      </c>
      <c r="AN82" s="96">
        <f>Métricas!Z69</f>
        <v>5</v>
      </c>
      <c r="AO82" s="96">
        <f>Métricas!AA69</f>
        <v>1</v>
      </c>
      <c r="AP82" s="96">
        <f>Métricas!AB69</f>
        <v>1</v>
      </c>
      <c r="AQ82" s="96">
        <f>Métricas!AC69</f>
        <v>0</v>
      </c>
      <c r="AR82" s="96">
        <f>Métricas!AD69</f>
        <v>0</v>
      </c>
      <c r="AS82" s="96">
        <f>Métricas!AE69</f>
        <v>1</v>
      </c>
      <c r="AT82" s="96">
        <f>Métricas!AF69</f>
        <v>2</v>
      </c>
      <c r="AU82" s="96">
        <f>Métricas!AG69</f>
        <v>4</v>
      </c>
      <c r="AV82" s="96">
        <f>Métricas!AH69</f>
        <v>5</v>
      </c>
      <c r="AW82" s="96">
        <f>Métricas!AI69</f>
        <v>2</v>
      </c>
      <c r="AX82" s="96">
        <f>Métricas!AJ69</f>
        <v>1</v>
      </c>
      <c r="AY82" s="96">
        <f>Métricas!AK69</f>
        <v>1</v>
      </c>
      <c r="AZ82" s="96">
        <f>Métricas!AL69</f>
        <v>2</v>
      </c>
      <c r="BA82" s="96">
        <f>Métricas!AM69</f>
        <v>1</v>
      </c>
      <c r="BB82" s="96">
        <f>Métricas!AN69</f>
        <v>2</v>
      </c>
      <c r="BC82" s="96">
        <f>Métricas!AO69</f>
        <v>5</v>
      </c>
      <c r="BD82" s="96">
        <f>Métricas!AP69</f>
        <v>1</v>
      </c>
      <c r="BE82" s="106">
        <f>Métricas!AQ69</f>
        <v>5</v>
      </c>
      <c r="BF82" s="96">
        <f>Métricas!AR69</f>
        <v>0</v>
      </c>
      <c r="BG82" s="96">
        <f>Métricas!AS69</f>
        <v>2</v>
      </c>
      <c r="BH82" s="96">
        <f>Métricas!AT69</f>
        <v>2</v>
      </c>
      <c r="BI82" s="96">
        <f>Métricas!AU69</f>
        <v>5</v>
      </c>
      <c r="BJ82" s="96">
        <f>Métricas!AV69</f>
        <v>0</v>
      </c>
      <c r="BK82" s="96">
        <f>Métricas!AW69</f>
        <v>0</v>
      </c>
      <c r="BL82" s="96">
        <f>Métricas!AX69</f>
        <v>0</v>
      </c>
      <c r="BM82" s="96">
        <f>Métricas!AY69</f>
        <v>0</v>
      </c>
      <c r="BN82" s="96">
        <f>Métricas!AZ69</f>
        <v>0</v>
      </c>
      <c r="BO82" s="96">
        <f>Métricas!BA69</f>
        <v>0</v>
      </c>
      <c r="BP82" s="96">
        <f>Métricas!BB69</f>
        <v>0</v>
      </c>
      <c r="BQ82" s="96">
        <f>Métricas!BC69</f>
        <v>0</v>
      </c>
      <c r="BR82" s="96">
        <f>Métricas!BD69</f>
        <v>0</v>
      </c>
      <c r="BS82" s="96">
        <f>Métricas!BE69</f>
        <v>0</v>
      </c>
      <c r="BT82" s="96">
        <f>Métricas!BF69</f>
        <v>0</v>
      </c>
      <c r="BU82" s="96">
        <f>Métricas!BG69</f>
        <v>0</v>
      </c>
      <c r="BV82" s="96">
        <f>Métricas!BH69</f>
        <v>0</v>
      </c>
      <c r="BW82" s="96">
        <f>Métricas!BI69</f>
        <v>0</v>
      </c>
      <c r="BX82" s="96">
        <f>Métricas!BJ69</f>
        <v>0</v>
      </c>
      <c r="BY82" s="96">
        <f>Métricas!BK69</f>
        <v>0</v>
      </c>
      <c r="BZ82" s="96">
        <f>Métricas!BL69</f>
        <v>0</v>
      </c>
      <c r="CA82" s="96">
        <f>Métricas!BM69</f>
        <v>0</v>
      </c>
      <c r="CB82" s="96">
        <f>Métricas!BN69</f>
        <v>0</v>
      </c>
    </row>
    <row r="83" spans="2:80" x14ac:dyDescent="0.25">
      <c r="B83" s="212"/>
      <c r="C83" s="140"/>
      <c r="D83" s="155" t="s">
        <v>138</v>
      </c>
      <c r="E83" s="155"/>
      <c r="F83" s="143"/>
      <c r="G83" s="144"/>
      <c r="H83" s="145"/>
      <c r="I83" s="120" t="s">
        <v>100</v>
      </c>
      <c r="J83" s="120">
        <v>0</v>
      </c>
      <c r="K83" s="93" t="s">
        <v>89</v>
      </c>
      <c r="L83" s="93">
        <v>0</v>
      </c>
      <c r="M83" s="103" t="s">
        <v>90</v>
      </c>
      <c r="N83" s="93" t="s">
        <v>100</v>
      </c>
      <c r="O83" s="93">
        <v>0</v>
      </c>
      <c r="P83" s="124" t="s">
        <v>101</v>
      </c>
      <c r="Q83" s="124">
        <v>0</v>
      </c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  <c r="AD83" s="157"/>
      <c r="AE83" s="157"/>
      <c r="AF83" s="157"/>
      <c r="AG83" s="157"/>
      <c r="AH83" s="157"/>
      <c r="AI83" s="157"/>
      <c r="AJ83" s="157"/>
      <c r="AK83" s="157"/>
      <c r="AL83" s="157"/>
      <c r="AM83" s="157"/>
      <c r="AN83" s="157"/>
      <c r="AO83" s="157"/>
      <c r="AP83" s="157"/>
      <c r="AQ83" s="157"/>
      <c r="AR83" s="157"/>
      <c r="AS83" s="157"/>
      <c r="AT83" s="157"/>
      <c r="AU83" s="157"/>
      <c r="AV83" s="157"/>
      <c r="AW83" s="157"/>
      <c r="AX83" s="157"/>
      <c r="AY83" s="157"/>
      <c r="AZ83" s="157"/>
      <c r="BA83" s="157"/>
      <c r="BB83" s="157"/>
      <c r="BC83" s="106">
        <f t="shared" ref="BC83:CB83" si="28">SUM(BC84:BC88)</f>
        <v>0</v>
      </c>
      <c r="BD83" s="106">
        <f t="shared" si="28"/>
        <v>0</v>
      </c>
      <c r="BE83" s="106">
        <f t="shared" si="28"/>
        <v>0</v>
      </c>
      <c r="BF83" s="106">
        <f t="shared" si="28"/>
        <v>0</v>
      </c>
      <c r="BG83" s="106">
        <f t="shared" si="28"/>
        <v>0</v>
      </c>
      <c r="BH83" s="106">
        <f t="shared" si="28"/>
        <v>0</v>
      </c>
      <c r="BI83" s="106">
        <f t="shared" si="28"/>
        <v>0</v>
      </c>
      <c r="BJ83" s="106">
        <f t="shared" si="28"/>
        <v>0</v>
      </c>
      <c r="BK83" s="106">
        <f t="shared" si="28"/>
        <v>0</v>
      </c>
      <c r="BL83" s="106">
        <f t="shared" si="28"/>
        <v>0</v>
      </c>
      <c r="BM83" s="106">
        <f t="shared" si="28"/>
        <v>0</v>
      </c>
      <c r="BN83" s="106">
        <f t="shared" si="28"/>
        <v>0</v>
      </c>
      <c r="BO83" s="106">
        <f t="shared" si="28"/>
        <v>0</v>
      </c>
      <c r="BP83" s="106">
        <f t="shared" si="28"/>
        <v>0</v>
      </c>
      <c r="BQ83" s="106">
        <f t="shared" si="28"/>
        <v>0</v>
      </c>
      <c r="BR83" s="106">
        <f t="shared" si="28"/>
        <v>0</v>
      </c>
      <c r="BS83" s="106">
        <f t="shared" si="28"/>
        <v>0</v>
      </c>
      <c r="BT83" s="106">
        <f t="shared" si="28"/>
        <v>0</v>
      </c>
      <c r="BU83" s="106">
        <f t="shared" si="28"/>
        <v>0</v>
      </c>
      <c r="BV83" s="106">
        <f t="shared" si="28"/>
        <v>0</v>
      </c>
      <c r="BW83" s="106">
        <f t="shared" si="28"/>
        <v>0</v>
      </c>
      <c r="BX83" s="106">
        <f t="shared" si="28"/>
        <v>0</v>
      </c>
      <c r="BY83" s="106">
        <f t="shared" si="28"/>
        <v>0</v>
      </c>
      <c r="BZ83" s="106">
        <f t="shared" si="28"/>
        <v>0</v>
      </c>
      <c r="CA83" s="106">
        <f t="shared" si="28"/>
        <v>0</v>
      </c>
      <c r="CB83" s="106">
        <f t="shared" si="28"/>
        <v>0</v>
      </c>
    </row>
    <row r="84" spans="2:80" x14ac:dyDescent="0.25">
      <c r="B84" s="212"/>
      <c r="C84" s="153"/>
      <c r="D84" s="154" t="s">
        <v>92</v>
      </c>
      <c r="E84" s="116"/>
      <c r="F84" s="143"/>
      <c r="G84" s="144"/>
      <c r="H84" s="145"/>
      <c r="I84" s="120" t="s">
        <v>100</v>
      </c>
      <c r="J84" s="120">
        <v>0</v>
      </c>
      <c r="K84" s="93" t="s">
        <v>89</v>
      </c>
      <c r="L84" s="93">
        <v>0</v>
      </c>
      <c r="M84" s="103" t="s">
        <v>90</v>
      </c>
      <c r="N84" s="93" t="s">
        <v>100</v>
      </c>
      <c r="O84" s="93">
        <v>0</v>
      </c>
      <c r="P84" s="124" t="s">
        <v>101</v>
      </c>
      <c r="Q84" s="124">
        <v>0</v>
      </c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>
        <f>Métricas!AO153</f>
        <v>0</v>
      </c>
      <c r="BD84" s="106">
        <f>Métricas!AP153</f>
        <v>0</v>
      </c>
      <c r="BE84" s="106">
        <f>Métricas!AQ153</f>
        <v>0</v>
      </c>
      <c r="BF84" s="106">
        <f>Métricas!AR153</f>
        <v>0</v>
      </c>
      <c r="BG84" s="106">
        <f>Métricas!AS153</f>
        <v>0</v>
      </c>
      <c r="BH84" s="106">
        <f>Métricas!AT153</f>
        <v>0</v>
      </c>
      <c r="BI84" s="106">
        <f>Métricas!AU153</f>
        <v>0</v>
      </c>
      <c r="BJ84" s="106">
        <f>Métricas!AV153</f>
        <v>0</v>
      </c>
      <c r="BK84" s="106">
        <f>Métricas!AW153</f>
        <v>0</v>
      </c>
      <c r="BL84" s="106">
        <f>Métricas!AX153</f>
        <v>0</v>
      </c>
      <c r="BM84" s="106">
        <f>Métricas!AY153</f>
        <v>0</v>
      </c>
      <c r="BN84" s="106">
        <f>Métricas!AZ153</f>
        <v>0</v>
      </c>
      <c r="BO84" s="106">
        <f>Métricas!BA153</f>
        <v>0</v>
      </c>
      <c r="BP84" s="106">
        <f>Métricas!BB153</f>
        <v>0</v>
      </c>
      <c r="BQ84" s="106">
        <f>Métricas!BC153</f>
        <v>0</v>
      </c>
      <c r="BR84" s="106">
        <f>Métricas!BD153</f>
        <v>0</v>
      </c>
      <c r="BS84" s="106">
        <f>Métricas!BE153</f>
        <v>0</v>
      </c>
      <c r="BT84" s="106">
        <f>Métricas!BF153</f>
        <v>0</v>
      </c>
      <c r="BU84" s="106">
        <f>Métricas!BG153</f>
        <v>0</v>
      </c>
      <c r="BV84" s="106">
        <f>Métricas!BH153</f>
        <v>0</v>
      </c>
      <c r="BW84" s="106">
        <f>Métricas!BI153</f>
        <v>0</v>
      </c>
      <c r="BX84" s="106">
        <f>Métricas!BJ153</f>
        <v>0</v>
      </c>
      <c r="BY84" s="106">
        <f>Métricas!BK153</f>
        <v>0</v>
      </c>
      <c r="BZ84" s="106">
        <f>Métricas!BL153</f>
        <v>0</v>
      </c>
      <c r="CA84" s="106">
        <f>Métricas!BM153</f>
        <v>0</v>
      </c>
      <c r="CB84" s="106">
        <f>Métricas!BN153</f>
        <v>0</v>
      </c>
    </row>
    <row r="85" spans="2:80" x14ac:dyDescent="0.25">
      <c r="B85" s="212"/>
      <c r="C85" s="153"/>
      <c r="D85" s="154" t="s">
        <v>93</v>
      </c>
      <c r="E85" s="116"/>
      <c r="F85" s="143"/>
      <c r="G85" s="144"/>
      <c r="H85" s="145"/>
      <c r="I85" s="120" t="s">
        <v>100</v>
      </c>
      <c r="J85" s="120">
        <v>0</v>
      </c>
      <c r="K85" s="93" t="s">
        <v>89</v>
      </c>
      <c r="L85" s="93">
        <v>0</v>
      </c>
      <c r="M85" s="103" t="s">
        <v>90</v>
      </c>
      <c r="N85" s="93" t="s">
        <v>100</v>
      </c>
      <c r="O85" s="93">
        <v>0</v>
      </c>
      <c r="P85" s="124" t="s">
        <v>101</v>
      </c>
      <c r="Q85" s="124">
        <v>0</v>
      </c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>
        <f>Métricas!AO131</f>
        <v>0</v>
      </c>
      <c r="BD85" s="106">
        <f>Métricas!AP131</f>
        <v>0</v>
      </c>
      <c r="BE85" s="106">
        <f>Métricas!AQ131</f>
        <v>0</v>
      </c>
      <c r="BF85" s="106">
        <f>Métricas!AR131</f>
        <v>0</v>
      </c>
      <c r="BG85" s="106">
        <f>Métricas!AS131</f>
        <v>0</v>
      </c>
      <c r="BH85" s="106">
        <f>Métricas!AT131</f>
        <v>0</v>
      </c>
      <c r="BI85" s="106">
        <f>Métricas!AU131</f>
        <v>0</v>
      </c>
      <c r="BJ85" s="106">
        <f>Métricas!AV131</f>
        <v>0</v>
      </c>
      <c r="BK85" s="106">
        <f>Métricas!AW131</f>
        <v>0</v>
      </c>
      <c r="BL85" s="106">
        <f>Métricas!AX131</f>
        <v>0</v>
      </c>
      <c r="BM85" s="106">
        <f>Métricas!AY131</f>
        <v>0</v>
      </c>
      <c r="BN85" s="106">
        <f>Métricas!AZ131</f>
        <v>0</v>
      </c>
      <c r="BO85" s="106">
        <f>Métricas!BA131</f>
        <v>0</v>
      </c>
      <c r="BP85" s="106">
        <f>Métricas!BB131</f>
        <v>0</v>
      </c>
      <c r="BQ85" s="106">
        <f>Métricas!BC131</f>
        <v>0</v>
      </c>
      <c r="BR85" s="106">
        <f>Métricas!BD131</f>
        <v>0</v>
      </c>
      <c r="BS85" s="106">
        <f>Métricas!BE131</f>
        <v>0</v>
      </c>
      <c r="BT85" s="106">
        <f>Métricas!BF131</f>
        <v>0</v>
      </c>
      <c r="BU85" s="106">
        <f>Métricas!BG131</f>
        <v>0</v>
      </c>
      <c r="BV85" s="106">
        <f>Métricas!BH131</f>
        <v>0</v>
      </c>
      <c r="BW85" s="106">
        <f>Métricas!BI131</f>
        <v>0</v>
      </c>
      <c r="BX85" s="106">
        <f>Métricas!BJ131</f>
        <v>0</v>
      </c>
      <c r="BY85" s="106">
        <f>Métricas!BK131</f>
        <v>0</v>
      </c>
      <c r="BZ85" s="106">
        <f>Métricas!BL131</f>
        <v>0</v>
      </c>
      <c r="CA85" s="106">
        <f>Métricas!BM131</f>
        <v>0</v>
      </c>
      <c r="CB85" s="106">
        <f>Métricas!BN131</f>
        <v>0</v>
      </c>
    </row>
    <row r="86" spans="2:80" x14ac:dyDescent="0.25">
      <c r="B86" s="212"/>
      <c r="C86" s="153"/>
      <c r="D86" s="154" t="s">
        <v>94</v>
      </c>
      <c r="E86" s="116"/>
      <c r="F86" s="143"/>
      <c r="G86" s="144"/>
      <c r="H86" s="145"/>
      <c r="I86" s="120" t="s">
        <v>100</v>
      </c>
      <c r="J86" s="120">
        <v>0</v>
      </c>
      <c r="K86" s="93" t="s">
        <v>89</v>
      </c>
      <c r="L86" s="93">
        <v>0</v>
      </c>
      <c r="M86" s="103" t="s">
        <v>90</v>
      </c>
      <c r="N86" s="93" t="s">
        <v>100</v>
      </c>
      <c r="O86" s="93">
        <v>0</v>
      </c>
      <c r="P86" s="124" t="s">
        <v>101</v>
      </c>
      <c r="Q86" s="124">
        <v>0</v>
      </c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  <c r="AQ86" s="106"/>
      <c r="AR86" s="106"/>
      <c r="AS86" s="106"/>
      <c r="AT86" s="106"/>
      <c r="AU86" s="106"/>
      <c r="AV86" s="106"/>
      <c r="AW86" s="106"/>
      <c r="AX86" s="106"/>
      <c r="AY86" s="106"/>
      <c r="AZ86" s="106"/>
      <c r="BA86" s="106"/>
      <c r="BB86" s="106"/>
      <c r="BC86" s="106">
        <f>Métricas!AO110</f>
        <v>0</v>
      </c>
      <c r="BD86" s="106">
        <f>Métricas!AP110</f>
        <v>0</v>
      </c>
      <c r="BE86" s="106">
        <f>Métricas!AQ110</f>
        <v>0</v>
      </c>
      <c r="BF86" s="106">
        <f>Métricas!AR110</f>
        <v>0</v>
      </c>
      <c r="BG86" s="106">
        <f>Métricas!AS110</f>
        <v>0</v>
      </c>
      <c r="BH86" s="106">
        <f>Métricas!AT110</f>
        <v>0</v>
      </c>
      <c r="BI86" s="106">
        <f>Métricas!AU110</f>
        <v>0</v>
      </c>
      <c r="BJ86" s="106">
        <f>Métricas!AV110</f>
        <v>0</v>
      </c>
      <c r="BK86" s="106">
        <f>Métricas!AW110</f>
        <v>0</v>
      </c>
      <c r="BL86" s="106">
        <f>Métricas!AX110</f>
        <v>0</v>
      </c>
      <c r="BM86" s="106">
        <f>Métricas!AY110</f>
        <v>0</v>
      </c>
      <c r="BN86" s="106">
        <f>Métricas!AZ110</f>
        <v>0</v>
      </c>
      <c r="BO86" s="106">
        <f>Métricas!BA110</f>
        <v>0</v>
      </c>
      <c r="BP86" s="106">
        <f>Métricas!BB110</f>
        <v>0</v>
      </c>
      <c r="BQ86" s="106">
        <f>Métricas!BC110</f>
        <v>0</v>
      </c>
      <c r="BR86" s="106">
        <f>Métricas!BD110</f>
        <v>0</v>
      </c>
      <c r="BS86" s="106">
        <f>Métricas!BE110</f>
        <v>0</v>
      </c>
      <c r="BT86" s="106">
        <f>Métricas!BF110</f>
        <v>0</v>
      </c>
      <c r="BU86" s="106">
        <f>Métricas!BG110</f>
        <v>0</v>
      </c>
      <c r="BV86" s="106">
        <f>Métricas!BH110</f>
        <v>0</v>
      </c>
      <c r="BW86" s="106">
        <f>Métricas!BI110</f>
        <v>0</v>
      </c>
      <c r="BX86" s="106">
        <f>Métricas!BJ110</f>
        <v>0</v>
      </c>
      <c r="BY86" s="106">
        <f>Métricas!BK110</f>
        <v>0</v>
      </c>
      <c r="BZ86" s="106">
        <f>Métricas!BL110</f>
        <v>0</v>
      </c>
      <c r="CA86" s="106">
        <f>Métricas!BM110</f>
        <v>0</v>
      </c>
      <c r="CB86" s="106">
        <f>Métricas!BN110</f>
        <v>0</v>
      </c>
    </row>
    <row r="87" spans="2:80" x14ac:dyDescent="0.25">
      <c r="B87" s="212"/>
      <c r="C87" s="153"/>
      <c r="D87" s="154" t="s">
        <v>95</v>
      </c>
      <c r="E87" s="116"/>
      <c r="F87" s="143"/>
      <c r="G87" s="144"/>
      <c r="H87" s="145"/>
      <c r="I87" s="120" t="s">
        <v>100</v>
      </c>
      <c r="J87" s="120">
        <v>0</v>
      </c>
      <c r="K87" s="93" t="s">
        <v>89</v>
      </c>
      <c r="L87" s="93">
        <v>0</v>
      </c>
      <c r="M87" s="103" t="s">
        <v>90</v>
      </c>
      <c r="N87" s="93" t="s">
        <v>100</v>
      </c>
      <c r="O87" s="93">
        <v>0</v>
      </c>
      <c r="P87" s="124" t="s">
        <v>101</v>
      </c>
      <c r="Q87" s="124">
        <v>0</v>
      </c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>
        <f>Métricas!AO50</f>
        <v>0</v>
      </c>
      <c r="BD87" s="106">
        <f>Métricas!AP50</f>
        <v>0</v>
      </c>
      <c r="BE87" s="106">
        <f>Métricas!AQ50</f>
        <v>0</v>
      </c>
      <c r="BF87" s="106">
        <f>Métricas!AR50</f>
        <v>0</v>
      </c>
      <c r="BG87" s="106">
        <f>Métricas!AS50</f>
        <v>0</v>
      </c>
      <c r="BH87" s="106">
        <f>Métricas!AT50</f>
        <v>0</v>
      </c>
      <c r="BI87" s="106">
        <f>Métricas!AU50</f>
        <v>0</v>
      </c>
      <c r="BJ87" s="106">
        <f>Métricas!AV50</f>
        <v>0</v>
      </c>
      <c r="BK87" s="106">
        <f>Métricas!AW50</f>
        <v>0</v>
      </c>
      <c r="BL87" s="106">
        <f>Métricas!AX50</f>
        <v>0</v>
      </c>
      <c r="BM87" s="106">
        <f>Métricas!AY50</f>
        <v>0</v>
      </c>
      <c r="BN87" s="106">
        <f>Métricas!AZ50</f>
        <v>0</v>
      </c>
      <c r="BO87" s="106">
        <f>Métricas!BA50</f>
        <v>0</v>
      </c>
      <c r="BP87" s="106">
        <f>Métricas!BB50</f>
        <v>0</v>
      </c>
      <c r="BQ87" s="106">
        <f>Métricas!BC50</f>
        <v>0</v>
      </c>
      <c r="BR87" s="106">
        <f>Métricas!BD50</f>
        <v>0</v>
      </c>
      <c r="BS87" s="106">
        <f>Métricas!BE50</f>
        <v>0</v>
      </c>
      <c r="BT87" s="106">
        <f>Métricas!BF50</f>
        <v>0</v>
      </c>
      <c r="BU87" s="106">
        <f>Métricas!BG50</f>
        <v>0</v>
      </c>
      <c r="BV87" s="106">
        <f>Métricas!BH50</f>
        <v>0</v>
      </c>
      <c r="BW87" s="106">
        <f>Métricas!BI50</f>
        <v>0</v>
      </c>
      <c r="BX87" s="106">
        <f>Métricas!BJ50</f>
        <v>0</v>
      </c>
      <c r="BY87" s="106">
        <f>Métricas!BK50</f>
        <v>0</v>
      </c>
      <c r="BZ87" s="106">
        <f>Métricas!BL50</f>
        <v>0</v>
      </c>
      <c r="CA87" s="106">
        <f>Métricas!BM50</f>
        <v>0</v>
      </c>
      <c r="CB87" s="106">
        <f>Métricas!BN50</f>
        <v>0</v>
      </c>
    </row>
    <row r="88" spans="2:80" x14ac:dyDescent="0.25">
      <c r="B88" s="212"/>
      <c r="C88" s="153"/>
      <c r="D88" s="154" t="s">
        <v>97</v>
      </c>
      <c r="E88" s="116"/>
      <c r="F88" s="143"/>
      <c r="G88" s="144"/>
      <c r="H88" s="145"/>
      <c r="I88" s="120" t="s">
        <v>100</v>
      </c>
      <c r="J88" s="120">
        <v>0</v>
      </c>
      <c r="K88" s="93" t="s">
        <v>89</v>
      </c>
      <c r="L88" s="93">
        <v>0</v>
      </c>
      <c r="M88" s="103" t="s">
        <v>90</v>
      </c>
      <c r="N88" s="93" t="s">
        <v>100</v>
      </c>
      <c r="O88" s="93">
        <v>0</v>
      </c>
      <c r="P88" s="124" t="s">
        <v>101</v>
      </c>
      <c r="Q88" s="124">
        <v>0</v>
      </c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>
        <f>Métricas!AO70</f>
        <v>0</v>
      </c>
      <c r="BD88" s="106">
        <f>Métricas!AP70</f>
        <v>0</v>
      </c>
      <c r="BE88" s="106">
        <f>Métricas!AQ70</f>
        <v>0</v>
      </c>
      <c r="BF88" s="106">
        <f>Métricas!AR70</f>
        <v>0</v>
      </c>
      <c r="BG88" s="106">
        <f>Métricas!AS70</f>
        <v>0</v>
      </c>
      <c r="BH88" s="106">
        <f>Métricas!AT70</f>
        <v>0</v>
      </c>
      <c r="BI88" s="106">
        <f>Métricas!AU70</f>
        <v>0</v>
      </c>
      <c r="BJ88" s="106">
        <f>Métricas!AV70</f>
        <v>0</v>
      </c>
      <c r="BK88" s="106">
        <f>Métricas!AW70</f>
        <v>0</v>
      </c>
      <c r="BL88" s="106">
        <f>Métricas!AX70</f>
        <v>0</v>
      </c>
      <c r="BM88" s="106">
        <f>Métricas!AY70</f>
        <v>0</v>
      </c>
      <c r="BN88" s="106">
        <f>Métricas!AZ70</f>
        <v>0</v>
      </c>
      <c r="BO88" s="106">
        <f>Métricas!BA70</f>
        <v>0</v>
      </c>
      <c r="BP88" s="106">
        <f>Métricas!BB70</f>
        <v>0</v>
      </c>
      <c r="BQ88" s="106">
        <f>Métricas!BC70</f>
        <v>0</v>
      </c>
      <c r="BR88" s="106">
        <f>Métricas!BD70</f>
        <v>0</v>
      </c>
      <c r="BS88" s="106">
        <f>Métricas!BE70</f>
        <v>0</v>
      </c>
      <c r="BT88" s="106">
        <f>Métricas!BF70</f>
        <v>0</v>
      </c>
      <c r="BU88" s="106">
        <f>Métricas!BG70</f>
        <v>0</v>
      </c>
      <c r="BV88" s="106">
        <f>Métricas!BH70</f>
        <v>0</v>
      </c>
      <c r="BW88" s="106">
        <f>Métricas!BI70</f>
        <v>0</v>
      </c>
      <c r="BX88" s="106">
        <f>Métricas!BJ70</f>
        <v>0</v>
      </c>
      <c r="BY88" s="106">
        <f>Métricas!BK70</f>
        <v>0</v>
      </c>
      <c r="BZ88" s="106">
        <f>Métricas!BL70</f>
        <v>0</v>
      </c>
      <c r="CA88" s="106">
        <f>Métricas!BM70</f>
        <v>0</v>
      </c>
      <c r="CB88" s="106">
        <f>Métricas!BN70</f>
        <v>0</v>
      </c>
    </row>
    <row r="89" spans="2:80" ht="40.799999999999997" x14ac:dyDescent="0.25">
      <c r="B89" s="212"/>
      <c r="C89" s="140">
        <v>15</v>
      </c>
      <c r="D89" s="155" t="s">
        <v>139</v>
      </c>
      <c r="E89" s="155" t="s">
        <v>140</v>
      </c>
      <c r="F89" s="143" t="s">
        <v>85</v>
      </c>
      <c r="G89" s="144" t="s">
        <v>86</v>
      </c>
      <c r="H89" s="145" t="s">
        <v>137</v>
      </c>
      <c r="I89" s="120" t="s">
        <v>100</v>
      </c>
      <c r="J89" s="121">
        <v>0.95</v>
      </c>
      <c r="K89" s="122" t="s">
        <v>89</v>
      </c>
      <c r="L89" s="123">
        <v>0.95</v>
      </c>
      <c r="M89" s="103" t="s">
        <v>90</v>
      </c>
      <c r="N89" s="122" t="s">
        <v>100</v>
      </c>
      <c r="O89" s="123">
        <v>1</v>
      </c>
      <c r="P89" s="124" t="s">
        <v>89</v>
      </c>
      <c r="Q89" s="125">
        <v>1</v>
      </c>
      <c r="R89" s="126">
        <f>IF(Métricas!D27=0,0,(Métricas!D24/Métricas!D27))</f>
        <v>0</v>
      </c>
      <c r="S89" s="126">
        <f>IF(Métricas!E27=0,0,(Métricas!E24/Métricas!E27))</f>
        <v>0.1953125</v>
      </c>
      <c r="T89" s="126">
        <f>IF(Métricas!F27=0,0,(Métricas!F24/Métricas!F27))</f>
        <v>0.59375</v>
      </c>
      <c r="U89" s="126">
        <f>IF(Métricas!G27=0,0,(Métricas!G24/Métricas!G27))</f>
        <v>1.0416666666666665</v>
      </c>
      <c r="V89" s="126">
        <f>IF(Métricas!H27=0,0,(Métricas!H24/Métricas!H27))</f>
        <v>1.625</v>
      </c>
      <c r="W89" s="126">
        <f>IF(Métricas!I27=0,0,(Métricas!I24/Métricas!I27))</f>
        <v>0.88815789473684204</v>
      </c>
      <c r="X89" s="126">
        <f>IF(Métricas!J27=0,0,(Métricas!J24/Métricas!J27))</f>
        <v>0.92261904761904756</v>
      </c>
      <c r="Y89" s="126">
        <f>IF(Métricas!K27=0,0,(Métricas!K24/Métricas!K27))</f>
        <v>0.36184210526315785</v>
      </c>
      <c r="Z89" s="126">
        <f>IF(Métricas!L27=0,0,(Métricas!L24/Métricas!L27))</f>
        <v>0.72916666666666663</v>
      </c>
      <c r="AA89" s="126">
        <f>IF(Métricas!M27=0,0,(Métricas!M24/Métricas!M27))</f>
        <v>1.0294117647058822</v>
      </c>
      <c r="AB89" s="126">
        <f>IF(Métricas!N27=0,0,(Métricas!N24/Métricas!N27))</f>
        <v>0.77205882352941169</v>
      </c>
      <c r="AC89" s="126">
        <f>IF(Métricas!O27=0,0,(Métricas!O24/Métricas!O27))</f>
        <v>1.2797619047619047</v>
      </c>
      <c r="AD89" s="126">
        <f>IF(Métricas!P27=0,0,(Métricas!P24/Métricas!P27))</f>
        <v>0.7589285714285714</v>
      </c>
      <c r="AE89" s="126">
        <f>IF(Métricas!Q27=0,0,(Métricas!Q24/Métricas!Q27))</f>
        <v>1.25</v>
      </c>
      <c r="AF89" s="126">
        <f>IF(Métricas!R27=0,0,(Métricas!R24/Métricas!R27))</f>
        <v>0.625</v>
      </c>
      <c r="AG89" s="126">
        <f>IF(Métricas!S27=0,0,(Métricas!S24/Métricas!S27))</f>
        <v>0.66176470588235292</v>
      </c>
      <c r="AH89" s="126">
        <f>IF(Métricas!T27=0,0,(Métricas!T24/Métricas!T27))</f>
        <v>0.90625</v>
      </c>
      <c r="AI89" s="126">
        <f>IF(Métricas!U27=0,0,(Métricas!U24/Métricas!U27))</f>
        <v>1.375</v>
      </c>
      <c r="AJ89" s="126">
        <f>IF(Métricas!V27=0,0,(Métricas!V24/Métricas!V27))</f>
        <v>1.9940476190476191</v>
      </c>
      <c r="AK89" s="126">
        <f>IF(Métricas!W27=0,0,(Métricas!W24/Métricas!W27))</f>
        <v>1.1607142857142856</v>
      </c>
      <c r="AL89" s="126">
        <f>IF(Métricas!X27=0,0,(Métricas!X24/Métricas!X27))</f>
        <v>3.2894736842105261</v>
      </c>
      <c r="AM89" s="126">
        <f>IF(Métricas!Y27=0,0,(Métricas!Y24/Métricas!Y27))</f>
        <v>1.90625</v>
      </c>
      <c r="AN89" s="126">
        <f>IF(Métricas!Z27=0,0,(Métricas!Z24/Métricas!Z27))</f>
        <v>2.552083333333333</v>
      </c>
      <c r="AO89" s="126">
        <f>IF(Métricas!AA27=0,0,(Métricas!AA24/Métricas!AA27))</f>
        <v>0.98958333333333315</v>
      </c>
      <c r="AP89" s="126">
        <f>IF(Métricas!AB27=0,0,(Métricas!AB24/Métricas!AB27))</f>
        <v>0.71428571428571419</v>
      </c>
      <c r="AQ89" s="126">
        <f>IF(Métricas!AC27=0,0,(Métricas!AC24/Métricas!AC27))</f>
        <v>1.171875</v>
      </c>
      <c r="AR89" s="126">
        <f>IF(Métricas!AD27=0,0,(Métricas!AD24/Métricas!AD27))</f>
        <v>1.0546875</v>
      </c>
      <c r="AS89" s="126">
        <f>IF(Métricas!AE27=0,0,(Métricas!AE24/Métricas!AE27))</f>
        <v>1.9140625</v>
      </c>
      <c r="AT89" s="126">
        <f>IF(Métricas!AF27=0,0,(Métricas!AF24/Métricas!AF27))</f>
        <v>1.8749999999999998</v>
      </c>
      <c r="AU89" s="126">
        <f>IF(Métricas!AG27=0,0,(Métricas!AG24/Métricas!AG27))</f>
        <v>2.1691176470588234</v>
      </c>
      <c r="AV89" s="126">
        <f>IF(Métricas!AH27=0,0,(Métricas!AH24/Métricas!AH27))</f>
        <v>1.3602941176470587</v>
      </c>
      <c r="AW89" s="126">
        <f>IF(Métricas!AI27=0,0,(Métricas!AI24/Métricas!AI27))</f>
        <v>3.0263157894736841</v>
      </c>
      <c r="AX89" s="126">
        <f>IF(Métricas!AJ27=0,0,(Métricas!AJ24/Métricas!AJ27))</f>
        <v>1.3888888888888888</v>
      </c>
      <c r="AY89" s="126">
        <f>IF(Métricas!AK27=0,0,(Métricas!AK24/Métricas!AK27))</f>
        <v>2.84375</v>
      </c>
      <c r="AZ89" s="126">
        <f>IF(Métricas!AL27=0,0,(Métricas!AL24/Métricas!AL27))</f>
        <v>2.2321428571428572</v>
      </c>
      <c r="BA89" s="126">
        <f>IF(Métricas!AM27=0,0,(Métricas!AM24/Métricas!AM27))</f>
        <v>2.28125</v>
      </c>
      <c r="BB89" s="126">
        <f>IF(Métricas!AN27=0,0,(Métricas!AN24/Métricas!AN27))</f>
        <v>1.5865384615384615</v>
      </c>
      <c r="BC89" s="126">
        <f>IF(Métricas!AO27=0,0,(Métricas!AO24/Métricas!AO27))</f>
        <v>1.6776315789473684</v>
      </c>
      <c r="BD89" s="126">
        <f>IF(Métricas!AP27=0,0,(Métricas!AP24/Métricas!AP27))</f>
        <v>1.5789473684210524</v>
      </c>
      <c r="BE89" s="126">
        <f>IF(Métricas!AQ27=0,0,(Métricas!AQ24/Métricas!AQ27))</f>
        <v>2.4583333333333335</v>
      </c>
      <c r="BF89" s="126">
        <f>IF(Métricas!AR27=0,0,(Métricas!AR24/Métricas!AR27))</f>
        <v>1.3671875</v>
      </c>
      <c r="BG89" s="126">
        <f>IF(Métricas!AS27=0,0,(Métricas!AS24/Métricas!AS27))</f>
        <v>1.6875</v>
      </c>
      <c r="BH89" s="126">
        <f>IF(Métricas!AT27=0,0,(Métricas!AT24/Métricas!AT27))</f>
        <v>1.7559523809523809</v>
      </c>
      <c r="BI89" s="126">
        <f>IF(Métricas!AU27=0,0,(Métricas!AU24/Métricas!AU27))</f>
        <v>1.8465909090909089</v>
      </c>
      <c r="BJ89" s="126">
        <f>IF(Métricas!AV27=0,0,(Métricas!AV24/Métricas!AV27))</f>
        <v>0</v>
      </c>
      <c r="BK89" s="126">
        <f>IF(Métricas!AW27=0,0,(Métricas!AW24/Métricas!AW27))</f>
        <v>0</v>
      </c>
      <c r="BL89" s="126">
        <f>IF(Métricas!AX27=0,0,(Métricas!AX24/Métricas!AX27))</f>
        <v>0</v>
      </c>
      <c r="BM89" s="126">
        <f>IF(Métricas!AY27=0,0,(Métricas!AY24/Métricas!AY27))</f>
        <v>0</v>
      </c>
      <c r="BN89" s="126">
        <f>IF(Métricas!AZ27=0,0,(Métricas!AZ24/Métricas!AZ27))</f>
        <v>0</v>
      </c>
      <c r="BO89" s="126">
        <f>IF(Métricas!BA27=0,0,(Métricas!BA24/Métricas!BA27))</f>
        <v>0</v>
      </c>
      <c r="BP89" s="126">
        <f>IF(Métricas!BB27=0,0,(Métricas!BB24/Métricas!BB27))</f>
        <v>0</v>
      </c>
      <c r="BQ89" s="126">
        <f>IF(Métricas!BC27=0,0,(Métricas!BC24/Métricas!BC27))</f>
        <v>0</v>
      </c>
      <c r="BR89" s="126">
        <f>IF(Métricas!BD27=0,0,(Métricas!BD24/Métricas!BD27))</f>
        <v>0</v>
      </c>
      <c r="BS89" s="126">
        <f>IF(Métricas!BE27=0,0,(Métricas!BE24/Métricas!BE27))</f>
        <v>0</v>
      </c>
      <c r="BT89" s="126">
        <f>IF(Métricas!BF27=0,0,(Métricas!BF24/Métricas!BF27))</f>
        <v>0</v>
      </c>
      <c r="BU89" s="126">
        <f>IF(Métricas!BG27=0,0,(Métricas!BG24/Métricas!BG27))</f>
        <v>0</v>
      </c>
      <c r="BV89" s="126">
        <f>IF(Métricas!BH27=0,0,(Métricas!BH24/Métricas!BH27))</f>
        <v>0</v>
      </c>
      <c r="BW89" s="126">
        <f>IF(Métricas!BI27=0,0,(Métricas!BI24/Métricas!BI27))</f>
        <v>0</v>
      </c>
      <c r="BX89" s="126">
        <f>IF(Métricas!BJ27=0,0,(Métricas!BJ24/Métricas!BJ27))</f>
        <v>0</v>
      </c>
      <c r="BY89" s="126">
        <f>IF(Métricas!BK27=0,0,(Métricas!BK24/Métricas!BK27))</f>
        <v>0</v>
      </c>
      <c r="BZ89" s="126">
        <f>IF(Métricas!BL27=0,0,(Métricas!BL24/Métricas!BL27))</f>
        <v>0</v>
      </c>
      <c r="CA89" s="126">
        <f>IF(Métricas!BM27=0,0,(Métricas!BM24/Métricas!BM27))</f>
        <v>0</v>
      </c>
      <c r="CB89" s="126">
        <f>IF(Métricas!BN27=0,0,(Métricas!BN24/Métricas!BN27))</f>
        <v>0</v>
      </c>
    </row>
    <row r="90" spans="2:80" x14ac:dyDescent="0.25">
      <c r="B90" s="212"/>
      <c r="C90" s="153"/>
      <c r="D90" s="154" t="s">
        <v>39</v>
      </c>
      <c r="E90" s="116"/>
      <c r="F90" s="117"/>
      <c r="G90" s="118"/>
      <c r="H90" s="119"/>
      <c r="I90" s="120" t="s">
        <v>100</v>
      </c>
      <c r="J90" s="121">
        <v>0.95</v>
      </c>
      <c r="K90" s="122" t="s">
        <v>89</v>
      </c>
      <c r="L90" s="123">
        <v>0.95</v>
      </c>
      <c r="M90" s="103" t="s">
        <v>90</v>
      </c>
      <c r="N90" s="122" t="s">
        <v>100</v>
      </c>
      <c r="O90" s="123">
        <v>1</v>
      </c>
      <c r="P90" s="124" t="s">
        <v>89</v>
      </c>
      <c r="Q90" s="125">
        <v>1</v>
      </c>
      <c r="R90" s="126">
        <f>IF(Métricas!D28=0,0,(Métricas!D25/Métricas!D28))</f>
        <v>0</v>
      </c>
      <c r="S90" s="126">
        <f>IF(Métricas!E28=0,0,(Métricas!E25/Métricas!E28))</f>
        <v>0.1953125</v>
      </c>
      <c r="T90" s="126">
        <f>IF(Métricas!F28=0,0,(Métricas!F25/Métricas!F28))</f>
        <v>0.59375</v>
      </c>
      <c r="U90" s="126">
        <f>IF(Métricas!G28=0,0,(Métricas!G25/Métricas!G28))</f>
        <v>1.0416666666666665</v>
      </c>
      <c r="V90" s="126">
        <f>IF(Métricas!H28=0,0,(Métricas!H25/Métricas!H28))</f>
        <v>1.625</v>
      </c>
      <c r="W90" s="126">
        <f>IF(Métricas!I28=0,0,(Métricas!I25/Métricas!I28))</f>
        <v>0.88815789473684204</v>
      </c>
      <c r="X90" s="126">
        <f>IF(Métricas!J28=0,0,(Métricas!J25/Métricas!J28))</f>
        <v>0.92261904761904756</v>
      </c>
      <c r="Y90" s="126">
        <f>IF(Métricas!K28=0,0,(Métricas!K25/Métricas!K28))</f>
        <v>0.36184210526315785</v>
      </c>
      <c r="Z90" s="126">
        <f>IF(Métricas!L28=0,0,(Métricas!L25/Métricas!L28))</f>
        <v>0.72916666666666663</v>
      </c>
      <c r="AA90" s="126">
        <f>IF(Métricas!M28=0,0,(Métricas!M25/Métricas!M28))</f>
        <v>1.0294117647058822</v>
      </c>
      <c r="AB90" s="126">
        <f>IF(Métricas!N28=0,0,(Métricas!N25/Métricas!N28))</f>
        <v>0.77205882352941169</v>
      </c>
      <c r="AC90" s="126">
        <f>IF(Métricas!O28=0,0,(Métricas!O25/Métricas!O28))</f>
        <v>1.2797619047619047</v>
      </c>
      <c r="AD90" s="126">
        <f>IF(Métricas!P28=0,0,(Métricas!P25/Métricas!P28))</f>
        <v>0.7589285714285714</v>
      </c>
      <c r="AE90" s="126">
        <f>IF(Métricas!Q28=0,0,(Métricas!Q25/Métricas!Q28))</f>
        <v>1.25</v>
      </c>
      <c r="AF90" s="126">
        <f>IF(Métricas!R28=0,0,(Métricas!R25/Métricas!R28))</f>
        <v>0.625</v>
      </c>
      <c r="AG90" s="126">
        <f>IF(Métricas!S28=0,0,(Métricas!S25/Métricas!S28))</f>
        <v>0.66176470588235292</v>
      </c>
      <c r="AH90" s="126">
        <f>IF(Métricas!T28=0,0,(Métricas!T25/Métricas!T28))</f>
        <v>0.90625</v>
      </c>
      <c r="AI90" s="126">
        <f>IF(Métricas!U28=0,0,(Métricas!U25/Métricas!U28))</f>
        <v>1.375</v>
      </c>
      <c r="AJ90" s="126">
        <f>IF(Métricas!V28=0,0,(Métricas!V25/Métricas!V28))</f>
        <v>1.9940476190476191</v>
      </c>
      <c r="AK90" s="126">
        <f>IF(Métricas!W28=0,0,(Métricas!W25/Métricas!W28))</f>
        <v>1.1607142857142856</v>
      </c>
      <c r="AL90" s="126">
        <f>IF(Métricas!X28=0,0,(Métricas!X25/Métricas!X28))</f>
        <v>3.2894736842105261</v>
      </c>
      <c r="AM90" s="126">
        <f>IF(Métricas!Y28=0,0,(Métricas!Y25/Métricas!Y28))</f>
        <v>1.90625</v>
      </c>
      <c r="AN90" s="126">
        <f>IF(Métricas!Z28=0,0,(Métricas!Z25/Métricas!Z28))</f>
        <v>2.552083333333333</v>
      </c>
      <c r="AO90" s="126">
        <f>IF(Métricas!AA28=0,0,(Métricas!AA25/Métricas!AA28))</f>
        <v>0.98958333333333315</v>
      </c>
      <c r="AP90" s="126">
        <f>IF(Métricas!AB28=0,0,(Métricas!AB25/Métricas!AB28))</f>
        <v>0.71428571428571419</v>
      </c>
      <c r="AQ90" s="126">
        <f>IF(Métricas!AC28=0,0,(Métricas!AC25/Métricas!AC28))</f>
        <v>1.171875</v>
      </c>
      <c r="AR90" s="126">
        <f>IF(Métricas!AD28=0,0,(Métricas!AD25/Métricas!AD28))</f>
        <v>1.0546875</v>
      </c>
      <c r="AS90" s="126">
        <f>IF(Métricas!AE28=0,0,(Métricas!AE25/Métricas!AE28))</f>
        <v>1.9140625</v>
      </c>
      <c r="AT90" s="126">
        <f>IF(Métricas!AF28=0,0,(Métricas!AF25/Métricas!AF28))</f>
        <v>1.8749999999999998</v>
      </c>
      <c r="AU90" s="126">
        <f>IF(Métricas!AG28=0,0,(Métricas!AG25/Métricas!AG28))</f>
        <v>2.1691176470588234</v>
      </c>
      <c r="AV90" s="126">
        <f>IF(Métricas!AH28=0,0,(Métricas!AH25/Métricas!AH28))</f>
        <v>1.3602941176470587</v>
      </c>
      <c r="AW90" s="126">
        <f>IF(Métricas!AI28=0,0,(Métricas!AI25/Métricas!AI28))</f>
        <v>3.0263157894736841</v>
      </c>
      <c r="AX90" s="126">
        <f>IF(Métricas!AJ28=0,0,(Métricas!AJ25/Métricas!AJ28))</f>
        <v>1.3888888888888888</v>
      </c>
      <c r="AY90" s="126">
        <f>IF(Métricas!AK28=0,0,(Métricas!AK25/Métricas!AK28))</f>
        <v>2.84375</v>
      </c>
      <c r="AZ90" s="126">
        <f>IF(Métricas!AL28=0,0,(Métricas!AL25/Métricas!AL28))</f>
        <v>2.2321428571428572</v>
      </c>
      <c r="BA90" s="126">
        <f>IF(Métricas!AM28=0,0,(Métricas!AM25/Métricas!AM28))</f>
        <v>2.28125</v>
      </c>
      <c r="BB90" s="126">
        <f>IF(Métricas!AN28=0,0,(Métricas!AN25/Métricas!AN28))</f>
        <v>1.5865384615384615</v>
      </c>
      <c r="BC90" s="126">
        <f>IF(Métricas!AO28=0,0,(Métricas!AO25/Métricas!AO28))</f>
        <v>1.6776315789473684</v>
      </c>
      <c r="BD90" s="126">
        <f>IF(Métricas!AP28=0,0,(Métricas!AP25/Métricas!AP28))</f>
        <v>1.5789473684210524</v>
      </c>
      <c r="BE90" s="126">
        <f>IF(Métricas!AQ28=0,0,(Métricas!AQ25/Métricas!AQ28))</f>
        <v>2.4583333333333335</v>
      </c>
      <c r="BF90" s="126">
        <f>IF(Métricas!AR28=0,0,(Métricas!AR25/Métricas!AR28))</f>
        <v>1.3671875</v>
      </c>
      <c r="BG90" s="126">
        <f>IF(Métricas!AS28=0,0,(Métricas!AS25/Métricas!AS28))</f>
        <v>1.6875</v>
      </c>
      <c r="BH90" s="126">
        <f>IF(Métricas!AT28=0,0,(Métricas!AT25/Métricas!AT28))</f>
        <v>1.7559523809523809</v>
      </c>
      <c r="BI90" s="126">
        <f>IF(Métricas!AU28=0,0,(Métricas!AU25/Métricas!AU28))</f>
        <v>1.8465909090909089</v>
      </c>
      <c r="BJ90" s="126">
        <f>IF(Métricas!AV28=0,0,(Métricas!AV25/Métricas!AV28))</f>
        <v>0</v>
      </c>
      <c r="BK90" s="126">
        <f>IF(Métricas!AW28=0,0,(Métricas!AW25/Métricas!AW28))</f>
        <v>0</v>
      </c>
      <c r="BL90" s="126">
        <f>IF(Métricas!AX28=0,0,(Métricas!AX25/Métricas!AX28))</f>
        <v>0</v>
      </c>
      <c r="BM90" s="126">
        <f>IF(Métricas!AY28=0,0,(Métricas!AY25/Métricas!AY28))</f>
        <v>0</v>
      </c>
      <c r="BN90" s="126">
        <f>IF(Métricas!AZ28=0,0,(Métricas!AZ25/Métricas!AZ28))</f>
        <v>0</v>
      </c>
      <c r="BO90" s="126">
        <f>IF(Métricas!BA28=0,0,(Métricas!BA25/Métricas!BA28))</f>
        <v>0</v>
      </c>
      <c r="BP90" s="126">
        <f>IF(Métricas!BB28=0,0,(Métricas!BB25/Métricas!BB28))</f>
        <v>0</v>
      </c>
      <c r="BQ90" s="126">
        <f>IF(Métricas!BC28=0,0,(Métricas!BC25/Métricas!BC28))</f>
        <v>0</v>
      </c>
      <c r="BR90" s="126">
        <f>IF(Métricas!BD28=0,0,(Métricas!BD25/Métricas!BD28))</f>
        <v>0</v>
      </c>
      <c r="BS90" s="126">
        <f>IF(Métricas!BE28=0,0,(Métricas!BE25/Métricas!BE28))</f>
        <v>0</v>
      </c>
      <c r="BT90" s="126">
        <f>IF(Métricas!BF28=0,0,(Métricas!BF25/Métricas!BF28))</f>
        <v>0</v>
      </c>
      <c r="BU90" s="126">
        <f>IF(Métricas!BG28=0,0,(Métricas!BG25/Métricas!BG28))</f>
        <v>0</v>
      </c>
      <c r="BV90" s="126">
        <f>IF(Métricas!BH28=0,0,(Métricas!BH25/Métricas!BH28))</f>
        <v>0</v>
      </c>
      <c r="BW90" s="126">
        <f>IF(Métricas!BI28=0,0,(Métricas!BI25/Métricas!BI28))</f>
        <v>0</v>
      </c>
      <c r="BX90" s="126">
        <f>IF(Métricas!BJ28=0,0,(Métricas!BJ25/Métricas!BJ28))</f>
        <v>0</v>
      </c>
      <c r="BY90" s="126">
        <f>IF(Métricas!BK28=0,0,(Métricas!BK25/Métricas!BK28))</f>
        <v>0</v>
      </c>
      <c r="BZ90" s="126">
        <f>IF(Métricas!BL28=0,0,(Métricas!BL25/Métricas!BL28))</f>
        <v>0</v>
      </c>
      <c r="CA90" s="126">
        <f>IF(Métricas!BM28=0,0,(Métricas!BM25/Métricas!BM28))</f>
        <v>0</v>
      </c>
      <c r="CB90" s="126">
        <f>IF(Métricas!BN28=0,0,(Métricas!BN25/Métricas!BN28))</f>
        <v>0</v>
      </c>
    </row>
    <row r="91" spans="2:80" x14ac:dyDescent="0.25">
      <c r="B91" s="31"/>
      <c r="C91" s="31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</row>
    <row r="92" spans="2:80" ht="14.25" customHeight="1" x14ac:dyDescent="0.25">
      <c r="B92" s="214" t="s">
        <v>141</v>
      </c>
      <c r="C92" s="214"/>
      <c r="D92" s="214"/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84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96"/>
      <c r="AU92" s="96"/>
      <c r="AV92" s="96"/>
      <c r="AW92" s="96"/>
      <c r="AX92" s="96"/>
      <c r="AY92" s="96"/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96"/>
      <c r="BL92" s="96"/>
      <c r="BM92" s="96"/>
      <c r="BN92" s="96"/>
      <c r="BO92" s="96"/>
      <c r="BP92" s="96"/>
      <c r="BQ92" s="96"/>
      <c r="BR92" s="96"/>
      <c r="BS92" s="96"/>
      <c r="BT92" s="96"/>
      <c r="BU92" s="96"/>
      <c r="BV92" s="96"/>
      <c r="BW92" s="96"/>
      <c r="BX92" s="96"/>
      <c r="BY92" s="96"/>
      <c r="BZ92" s="96"/>
      <c r="CA92" s="96"/>
      <c r="CB92" s="96"/>
    </row>
    <row r="93" spans="2:80" ht="30.6" x14ac:dyDescent="0.25">
      <c r="B93" s="158"/>
      <c r="C93" s="159">
        <v>16</v>
      </c>
      <c r="D93" s="160" t="s">
        <v>68</v>
      </c>
      <c r="E93" s="161" t="s">
        <v>68</v>
      </c>
      <c r="F93" s="162" t="s">
        <v>85</v>
      </c>
      <c r="G93" s="163" t="s">
        <v>86</v>
      </c>
      <c r="H93" s="164" t="s">
        <v>142</v>
      </c>
      <c r="I93" s="165" t="s">
        <v>101</v>
      </c>
      <c r="J93" s="166">
        <v>10</v>
      </c>
      <c r="K93" s="167" t="s">
        <v>89</v>
      </c>
      <c r="L93" s="167">
        <f>J93</f>
        <v>10</v>
      </c>
      <c r="M93" s="168" t="s">
        <v>90</v>
      </c>
      <c r="N93" s="167" t="s">
        <v>100</v>
      </c>
      <c r="O93" s="167">
        <f>Q93</f>
        <v>10</v>
      </c>
      <c r="P93" s="169" t="s">
        <v>100</v>
      </c>
      <c r="Q93" s="169">
        <v>10</v>
      </c>
      <c r="R93" s="96">
        <f>Métricas!D154</f>
        <v>0</v>
      </c>
      <c r="S93" s="96">
        <f>Métricas!E154</f>
        <v>0</v>
      </c>
      <c r="T93" s="96">
        <f>Métricas!F154</f>
        <v>1</v>
      </c>
      <c r="U93" s="96">
        <f>Métricas!G154</f>
        <v>0</v>
      </c>
      <c r="V93" s="96">
        <f>Métricas!H154</f>
        <v>12</v>
      </c>
      <c r="W93" s="96">
        <f>Métricas!I154</f>
        <v>8</v>
      </c>
      <c r="X93" s="96">
        <f>Métricas!J154</f>
        <v>1</v>
      </c>
      <c r="Y93" s="96">
        <f>Métricas!K154</f>
        <v>6</v>
      </c>
      <c r="Z93" s="96">
        <f>Métricas!L154</f>
        <v>13</v>
      </c>
      <c r="AA93" s="96">
        <f>Métricas!M154</f>
        <v>7</v>
      </c>
      <c r="AB93" s="96">
        <f>Métricas!N154</f>
        <v>6</v>
      </c>
      <c r="AC93" s="96">
        <f>Métricas!O154</f>
        <v>4</v>
      </c>
      <c r="AD93" s="96">
        <f>Métricas!P154</f>
        <v>5</v>
      </c>
      <c r="AE93" s="96">
        <f>Métricas!Q154</f>
        <v>10</v>
      </c>
      <c r="AF93" s="96">
        <f>Métricas!R154</f>
        <v>6</v>
      </c>
      <c r="AG93" s="96">
        <f>Métricas!S154</f>
        <v>0</v>
      </c>
      <c r="AH93" s="96">
        <f>Métricas!T154</f>
        <v>9</v>
      </c>
      <c r="AI93" s="96">
        <f>Métricas!U154</f>
        <v>0</v>
      </c>
      <c r="AJ93" s="96">
        <f>Métricas!V154</f>
        <v>0</v>
      </c>
      <c r="AK93" s="96">
        <f>Métricas!W154</f>
        <v>3</v>
      </c>
      <c r="AL93" s="96">
        <f>Métricas!X154</f>
        <v>0</v>
      </c>
      <c r="AM93" s="96">
        <f>Métricas!Y154</f>
        <v>0</v>
      </c>
      <c r="AN93" s="96">
        <f>Métricas!Z154</f>
        <v>1</v>
      </c>
      <c r="AO93" s="96">
        <f>Métricas!AA154</f>
        <v>1</v>
      </c>
      <c r="AP93" s="96">
        <f>Métricas!AB154</f>
        <v>0</v>
      </c>
      <c r="AQ93" s="96">
        <f>Métricas!AC154</f>
        <v>4</v>
      </c>
      <c r="AR93" s="96">
        <f>Métricas!AD154</f>
        <v>4</v>
      </c>
      <c r="AS93" s="96">
        <f>Métricas!AE154</f>
        <v>6</v>
      </c>
      <c r="AT93" s="96">
        <f>Métricas!AF154</f>
        <v>6</v>
      </c>
      <c r="AU93" s="96">
        <f>Métricas!AG154</f>
        <v>0</v>
      </c>
      <c r="AV93" s="96">
        <f>Métricas!AH154</f>
        <v>0</v>
      </c>
      <c r="AW93" s="96">
        <f>Métricas!AI154</f>
        <v>1</v>
      </c>
      <c r="AX93" s="96">
        <f>Métricas!AJ154</f>
        <v>6</v>
      </c>
      <c r="AY93" s="96">
        <f>Métricas!AK154</f>
        <v>0</v>
      </c>
      <c r="AZ93" s="96">
        <f>Métricas!AL154</f>
        <v>0</v>
      </c>
      <c r="BA93" s="96">
        <f>Métricas!AM154</f>
        <v>4</v>
      </c>
      <c r="BB93" s="96">
        <f>Métricas!AN154</f>
        <v>0</v>
      </c>
      <c r="BC93" s="96">
        <f>Métricas!AO154</f>
        <v>3</v>
      </c>
      <c r="BD93" s="96">
        <f>Métricas!AP154</f>
        <v>12</v>
      </c>
      <c r="BE93" s="96">
        <f>Métricas!AQ154</f>
        <v>0</v>
      </c>
      <c r="BF93" s="96">
        <f>Métricas!AR154</f>
        <v>0</v>
      </c>
      <c r="BG93" s="96">
        <f>Métricas!AS154</f>
        <v>0</v>
      </c>
      <c r="BH93" s="96">
        <f>Métricas!AT154</f>
        <v>1</v>
      </c>
      <c r="BI93" s="96">
        <f>Métricas!AU154</f>
        <v>1</v>
      </c>
      <c r="BJ93" s="96">
        <f>Métricas!AV154</f>
        <v>0</v>
      </c>
      <c r="BK93" s="96">
        <f>Métricas!AW154</f>
        <v>0</v>
      </c>
      <c r="BL93" s="96">
        <f>Métricas!AX154</f>
        <v>0</v>
      </c>
      <c r="BM93" s="96">
        <f>Métricas!AY154</f>
        <v>0</v>
      </c>
      <c r="BN93" s="96">
        <f>Métricas!AZ154</f>
        <v>0</v>
      </c>
      <c r="BO93" s="96">
        <f>Métricas!BA154</f>
        <v>0</v>
      </c>
      <c r="BP93" s="96">
        <f>Métricas!BB154</f>
        <v>0</v>
      </c>
      <c r="BQ93" s="96">
        <f>Métricas!BC154</f>
        <v>0</v>
      </c>
      <c r="BR93" s="96">
        <f>Métricas!BD154</f>
        <v>0</v>
      </c>
      <c r="BS93" s="96">
        <f>Métricas!BE154</f>
        <v>0</v>
      </c>
      <c r="BT93" s="96">
        <f>Métricas!BF154</f>
        <v>0</v>
      </c>
      <c r="BU93" s="96">
        <f>Métricas!BG154</f>
        <v>0</v>
      </c>
      <c r="BV93" s="96">
        <f>Métricas!BH154</f>
        <v>0</v>
      </c>
      <c r="BW93" s="96">
        <f>Métricas!BI154</f>
        <v>0</v>
      </c>
      <c r="BX93" s="96">
        <f>Métricas!BJ154</f>
        <v>0</v>
      </c>
      <c r="BY93" s="96">
        <f>Métricas!BK154</f>
        <v>0</v>
      </c>
      <c r="BZ93" s="96">
        <f>Métricas!BL154</f>
        <v>0</v>
      </c>
      <c r="CA93" s="96">
        <f>Métricas!BM154</f>
        <v>0</v>
      </c>
      <c r="CB93" s="96">
        <f>Métricas!BN154</f>
        <v>0</v>
      </c>
    </row>
    <row r="94" spans="2:80" ht="30.6" x14ac:dyDescent="0.25">
      <c r="B94" s="158"/>
      <c r="C94" s="159">
        <v>17</v>
      </c>
      <c r="D94" s="160" t="s">
        <v>69</v>
      </c>
      <c r="E94" s="160"/>
      <c r="F94" s="170" t="s">
        <v>85</v>
      </c>
      <c r="G94" s="171" t="s">
        <v>86</v>
      </c>
      <c r="H94" s="172" t="s">
        <v>142</v>
      </c>
      <c r="I94" s="166" t="s">
        <v>100</v>
      </c>
      <c r="J94" s="166">
        <v>60</v>
      </c>
      <c r="K94" s="167" t="s">
        <v>89</v>
      </c>
      <c r="L94" s="167">
        <f>J94</f>
        <v>60</v>
      </c>
      <c r="M94" s="168" t="s">
        <v>90</v>
      </c>
      <c r="N94" s="167" t="s">
        <v>100</v>
      </c>
      <c r="O94" s="167">
        <f>Q94</f>
        <v>70</v>
      </c>
      <c r="P94" s="169" t="s">
        <v>101</v>
      </c>
      <c r="Q94" s="169">
        <v>70</v>
      </c>
      <c r="R94" s="96">
        <f>Métricas!D155</f>
        <v>156</v>
      </c>
      <c r="S94" s="96">
        <f>Métricas!E155</f>
        <v>56</v>
      </c>
      <c r="T94" s="96">
        <f>Métricas!F155</f>
        <v>100</v>
      </c>
      <c r="U94" s="96">
        <f>Métricas!G155</f>
        <v>93</v>
      </c>
      <c r="V94" s="96">
        <f>Métricas!H155</f>
        <v>164</v>
      </c>
      <c r="W94" s="96">
        <f>Métricas!I155</f>
        <v>146</v>
      </c>
      <c r="X94" s="96">
        <f>Métricas!J155</f>
        <v>90</v>
      </c>
      <c r="Y94" s="96">
        <f>Métricas!K155</f>
        <v>88</v>
      </c>
      <c r="Z94" s="96">
        <f>Métricas!L155</f>
        <v>143</v>
      </c>
      <c r="AA94" s="96">
        <f>Métricas!M155</f>
        <v>52</v>
      </c>
      <c r="AB94" s="96">
        <f>Métricas!N155</f>
        <v>80</v>
      </c>
      <c r="AC94" s="96">
        <f>Métricas!O155</f>
        <v>53</v>
      </c>
      <c r="AD94" s="96">
        <f>Métricas!P155</f>
        <v>94</v>
      </c>
      <c r="AE94" s="96">
        <f>Métricas!Q155</f>
        <v>62</v>
      </c>
      <c r="AF94" s="96">
        <f>Métricas!R155</f>
        <v>78</v>
      </c>
      <c r="AG94" s="96">
        <f>Métricas!S155</f>
        <v>26</v>
      </c>
      <c r="AH94" s="96">
        <f>Métricas!T155</f>
        <v>191</v>
      </c>
      <c r="AI94" s="96">
        <f>Métricas!U155</f>
        <v>76</v>
      </c>
      <c r="AJ94" s="96">
        <f>Métricas!V155</f>
        <v>80</v>
      </c>
      <c r="AK94" s="96">
        <f>Métricas!W155</f>
        <v>62</v>
      </c>
      <c r="AL94" s="96">
        <f>Métricas!X155</f>
        <v>59</v>
      </c>
      <c r="AM94" s="96">
        <f>Métricas!Y155</f>
        <v>173</v>
      </c>
      <c r="AN94" s="96">
        <f>Métricas!Z155</f>
        <v>80</v>
      </c>
      <c r="AO94" s="96">
        <f>Métricas!AA155</f>
        <v>83</v>
      </c>
      <c r="AP94" s="96">
        <f>Métricas!AB155</f>
        <v>60</v>
      </c>
      <c r="AQ94" s="96">
        <f>Métricas!AC155</f>
        <v>246</v>
      </c>
      <c r="AR94" s="96">
        <f>Métricas!AD155</f>
        <v>174</v>
      </c>
      <c r="AS94" s="96">
        <f>Métricas!AE155</f>
        <v>144</v>
      </c>
      <c r="AT94" s="96">
        <f>Métricas!AF155</f>
        <v>156</v>
      </c>
      <c r="AU94" s="96">
        <f>Métricas!AG155</f>
        <v>127</v>
      </c>
      <c r="AV94" s="96">
        <f>Métricas!AH155</f>
        <v>223</v>
      </c>
      <c r="AW94" s="96">
        <f>Métricas!AI155</f>
        <v>144</v>
      </c>
      <c r="AX94" s="96">
        <f>Métricas!AJ155</f>
        <v>202</v>
      </c>
      <c r="AY94" s="96">
        <f>Métricas!AK155</f>
        <v>244</v>
      </c>
      <c r="AZ94" s="96">
        <f>Métricas!AL155</f>
        <v>159</v>
      </c>
      <c r="BA94" s="96">
        <f>Métricas!AM155</f>
        <v>167</v>
      </c>
      <c r="BB94" s="96">
        <f>Métricas!AN155</f>
        <v>230</v>
      </c>
      <c r="BC94" s="96">
        <f>Métricas!AO155</f>
        <v>192</v>
      </c>
      <c r="BD94" s="96">
        <f>Métricas!AP155</f>
        <v>200</v>
      </c>
      <c r="BE94" s="96">
        <f>Métricas!AQ155</f>
        <v>131</v>
      </c>
      <c r="BF94" s="96">
        <f>Métricas!AR155</f>
        <v>127</v>
      </c>
      <c r="BG94" s="96">
        <f>Métricas!AS155</f>
        <v>108</v>
      </c>
      <c r="BH94" s="96">
        <f>Métricas!AT155</f>
        <v>99</v>
      </c>
      <c r="BI94" s="96">
        <f>Métricas!AU155</f>
        <v>148</v>
      </c>
      <c r="BJ94" s="96">
        <f>Métricas!AV155</f>
        <v>0</v>
      </c>
      <c r="BK94" s="96">
        <f>Métricas!AW155</f>
        <v>0</v>
      </c>
      <c r="BL94" s="96">
        <f>Métricas!AX155</f>
        <v>0</v>
      </c>
      <c r="BM94" s="96">
        <f>Métricas!AY155</f>
        <v>0</v>
      </c>
      <c r="BN94" s="96">
        <f>Métricas!AZ155</f>
        <v>0</v>
      </c>
      <c r="BO94" s="96">
        <f>Métricas!BA155</f>
        <v>0</v>
      </c>
      <c r="BP94" s="96">
        <f>Métricas!BB155</f>
        <v>0</v>
      </c>
      <c r="BQ94" s="96">
        <f>Métricas!BC155</f>
        <v>0</v>
      </c>
      <c r="BR94" s="96">
        <f>Métricas!BD155</f>
        <v>0</v>
      </c>
      <c r="BS94" s="96">
        <f>Métricas!BE155</f>
        <v>0</v>
      </c>
      <c r="BT94" s="96">
        <f>Métricas!BF155</f>
        <v>0</v>
      </c>
      <c r="BU94" s="96">
        <f>Métricas!BG155</f>
        <v>0</v>
      </c>
      <c r="BV94" s="96">
        <f>Métricas!BH155</f>
        <v>0</v>
      </c>
      <c r="BW94" s="96">
        <f>Métricas!BI155</f>
        <v>0</v>
      </c>
      <c r="BX94" s="96">
        <f>Métricas!BJ155</f>
        <v>0</v>
      </c>
      <c r="BY94" s="96">
        <f>Métricas!BK155</f>
        <v>0</v>
      </c>
      <c r="BZ94" s="96">
        <f>Métricas!BL155</f>
        <v>0</v>
      </c>
      <c r="CA94" s="96">
        <f>Métricas!BM155</f>
        <v>0</v>
      </c>
      <c r="CB94" s="96">
        <f>Métricas!BN155</f>
        <v>0</v>
      </c>
    </row>
    <row r="95" spans="2:80" x14ac:dyDescent="0.25">
      <c r="B95" s="31"/>
      <c r="C95" s="31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</row>
    <row r="96" spans="2:80" ht="14.25" customHeight="1" x14ac:dyDescent="0.25">
      <c r="B96" s="214" t="s">
        <v>143</v>
      </c>
      <c r="C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  <c r="O96" s="214"/>
      <c r="P96" s="214"/>
      <c r="Q96" s="84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  <c r="AO96" s="96"/>
      <c r="AP96" s="96"/>
      <c r="AQ96" s="96"/>
      <c r="AR96" s="96"/>
      <c r="AS96" s="96"/>
      <c r="AT96" s="96"/>
      <c r="AU96" s="96"/>
      <c r="AV96" s="96"/>
      <c r="AW96" s="96"/>
      <c r="AX96" s="96"/>
      <c r="AY96" s="96"/>
      <c r="AZ96" s="96"/>
      <c r="BA96" s="96"/>
      <c r="BB96" s="96"/>
      <c r="BC96" s="96"/>
      <c r="BD96" s="96"/>
      <c r="BE96" s="96"/>
      <c r="BF96" s="96"/>
      <c r="BG96" s="96"/>
      <c r="BH96" s="96"/>
      <c r="BI96" s="96"/>
      <c r="BJ96" s="96"/>
      <c r="BK96" s="96"/>
      <c r="BL96" s="96"/>
      <c r="BM96" s="96"/>
      <c r="BN96" s="96"/>
      <c r="BO96" s="96"/>
      <c r="BP96" s="96"/>
      <c r="BQ96" s="96"/>
      <c r="BR96" s="96"/>
      <c r="BS96" s="96"/>
      <c r="BT96" s="96"/>
      <c r="BU96" s="96"/>
      <c r="BV96" s="96"/>
      <c r="BW96" s="96"/>
      <c r="BX96" s="96"/>
      <c r="BY96" s="96"/>
      <c r="BZ96" s="96"/>
      <c r="CA96" s="96"/>
      <c r="CB96" s="96"/>
    </row>
    <row r="97" spans="2:80" ht="30.6" x14ac:dyDescent="0.25">
      <c r="B97" s="173"/>
      <c r="C97" s="159">
        <v>18</v>
      </c>
      <c r="D97" s="160" t="s">
        <v>65</v>
      </c>
      <c r="E97" s="160"/>
      <c r="F97" s="170" t="s">
        <v>85</v>
      </c>
      <c r="G97" s="171" t="s">
        <v>86</v>
      </c>
      <c r="H97" s="172" t="s">
        <v>144</v>
      </c>
      <c r="I97" s="166" t="s">
        <v>100</v>
      </c>
      <c r="J97" s="165">
        <v>4</v>
      </c>
      <c r="K97" s="167" t="s">
        <v>89</v>
      </c>
      <c r="L97" s="167">
        <f>J97</f>
        <v>4</v>
      </c>
      <c r="M97" s="168" t="s">
        <v>90</v>
      </c>
      <c r="N97" s="167" t="s">
        <v>100</v>
      </c>
      <c r="O97" s="167">
        <f>Q97</f>
        <v>7</v>
      </c>
      <c r="P97" s="169" t="s">
        <v>101</v>
      </c>
      <c r="Q97" s="169">
        <v>7</v>
      </c>
      <c r="R97" s="96">
        <f>Métricas!D132</f>
        <v>0</v>
      </c>
      <c r="S97" s="96">
        <f>Métricas!E132</f>
        <v>0</v>
      </c>
      <c r="T97" s="96">
        <f>Métricas!F132</f>
        <v>0</v>
      </c>
      <c r="U97" s="96">
        <f>Métricas!G132</f>
        <v>0</v>
      </c>
      <c r="V97" s="96">
        <f>Métricas!H132</f>
        <v>0</v>
      </c>
      <c r="W97" s="96">
        <f>Métricas!I132</f>
        <v>0</v>
      </c>
      <c r="X97" s="96">
        <f>Métricas!J132</f>
        <v>7</v>
      </c>
      <c r="Y97" s="96">
        <f>Métricas!K132</f>
        <v>9</v>
      </c>
      <c r="Z97" s="96">
        <f>Métricas!L132</f>
        <v>6</v>
      </c>
      <c r="AA97" s="96">
        <f>Métricas!M132</f>
        <v>12</v>
      </c>
      <c r="AB97" s="96">
        <f>Métricas!N132</f>
        <v>1</v>
      </c>
      <c r="AC97" s="96">
        <f>Métricas!O132</f>
        <v>4</v>
      </c>
      <c r="AD97" s="96">
        <f>Métricas!P132</f>
        <v>1</v>
      </c>
      <c r="AE97" s="96">
        <f>Métricas!Q132</f>
        <v>0</v>
      </c>
      <c r="AF97" s="96">
        <f>Métricas!R132</f>
        <v>0</v>
      </c>
      <c r="AG97" s="96">
        <f>Métricas!S132</f>
        <v>7</v>
      </c>
      <c r="AH97" s="96">
        <f>Métricas!T132</f>
        <v>2</v>
      </c>
      <c r="AI97" s="96">
        <f>Métricas!U132</f>
        <v>18</v>
      </c>
      <c r="AJ97" s="96">
        <f>Métricas!V132</f>
        <v>5</v>
      </c>
      <c r="AK97" s="96">
        <f>Métricas!W132</f>
        <v>0</v>
      </c>
      <c r="AL97" s="96">
        <f>Métricas!X132</f>
        <v>7</v>
      </c>
      <c r="AM97" s="96">
        <f>Métricas!Y132</f>
        <v>17</v>
      </c>
      <c r="AN97" s="96">
        <f>Métricas!Z132</f>
        <v>10</v>
      </c>
      <c r="AO97" s="96">
        <f>Métricas!AA132</f>
        <v>0</v>
      </c>
      <c r="AP97" s="96">
        <f>Métricas!AB132</f>
        <v>1</v>
      </c>
      <c r="AQ97" s="96">
        <f>Métricas!AC132</f>
        <v>0</v>
      </c>
      <c r="AR97" s="96">
        <f>Métricas!AD132</f>
        <v>3</v>
      </c>
      <c r="AS97" s="96">
        <f>Métricas!AE132</f>
        <v>6</v>
      </c>
      <c r="AT97" s="96">
        <f>Métricas!AF132</f>
        <v>4</v>
      </c>
      <c r="AU97" s="96">
        <f>Métricas!AG132</f>
        <v>9</v>
      </c>
      <c r="AV97" s="96">
        <f>Métricas!AH132</f>
        <v>5</v>
      </c>
      <c r="AW97" s="96">
        <f>Métricas!AI132</f>
        <v>8</v>
      </c>
      <c r="AX97" s="96">
        <f>Métricas!AJ132</f>
        <v>2</v>
      </c>
      <c r="AY97" s="96">
        <f>Métricas!AK132</f>
        <v>9</v>
      </c>
      <c r="AZ97" s="96">
        <f>Métricas!AL132</f>
        <v>3</v>
      </c>
      <c r="BA97" s="96">
        <f>Métricas!AM132</f>
        <v>0</v>
      </c>
      <c r="BB97" s="96">
        <f>Métricas!AN132</f>
        <v>4</v>
      </c>
      <c r="BC97" s="96">
        <f>Métricas!AO132</f>
        <v>0</v>
      </c>
      <c r="BD97" s="96">
        <f>Métricas!AP132</f>
        <v>9</v>
      </c>
      <c r="BE97" s="96">
        <f>Métricas!AQ132</f>
        <v>1</v>
      </c>
      <c r="BF97" s="96">
        <f>Métricas!AR132</f>
        <v>4</v>
      </c>
      <c r="BG97" s="96">
        <f>Métricas!AS132</f>
        <v>5</v>
      </c>
      <c r="BH97" s="96">
        <f>Métricas!AT132</f>
        <v>10</v>
      </c>
      <c r="BI97" s="96">
        <f>Métricas!AU132</f>
        <v>7</v>
      </c>
      <c r="BJ97" s="96">
        <f>Métricas!AV132</f>
        <v>0</v>
      </c>
      <c r="BK97" s="96">
        <f>Métricas!AW132</f>
        <v>0</v>
      </c>
      <c r="BL97" s="96">
        <f>Métricas!AX132</f>
        <v>0</v>
      </c>
      <c r="BM97" s="96">
        <f>Métricas!AY132</f>
        <v>0</v>
      </c>
      <c r="BN97" s="96">
        <f>Métricas!AZ132</f>
        <v>0</v>
      </c>
      <c r="BO97" s="96">
        <f>Métricas!BA132</f>
        <v>0</v>
      </c>
      <c r="BP97" s="96">
        <f>Métricas!BB132</f>
        <v>0</v>
      </c>
      <c r="BQ97" s="96">
        <f>Métricas!BC132</f>
        <v>0</v>
      </c>
      <c r="BR97" s="96">
        <f>Métricas!BD132</f>
        <v>0</v>
      </c>
      <c r="BS97" s="96">
        <f>Métricas!BE132</f>
        <v>0</v>
      </c>
      <c r="BT97" s="96">
        <f>Métricas!BF132</f>
        <v>0</v>
      </c>
      <c r="BU97" s="96">
        <f>Métricas!BG132</f>
        <v>0</v>
      </c>
      <c r="BV97" s="96">
        <f>Métricas!BH132</f>
        <v>0</v>
      </c>
      <c r="BW97" s="96">
        <f>Métricas!BI132</f>
        <v>0</v>
      </c>
      <c r="BX97" s="96">
        <f>Métricas!BJ132</f>
        <v>0</v>
      </c>
      <c r="BY97" s="96">
        <f>Métricas!BK132</f>
        <v>0</v>
      </c>
      <c r="BZ97" s="96">
        <f>Métricas!BL132</f>
        <v>0</v>
      </c>
      <c r="CA97" s="96">
        <f>Métricas!BM132</f>
        <v>0</v>
      </c>
      <c r="CB97" s="96">
        <f>Métricas!BN132</f>
        <v>0</v>
      </c>
    </row>
    <row r="98" spans="2:80" ht="13.95" customHeight="1" x14ac:dyDescent="0.3">
      <c r="B98" s="209" t="s">
        <v>145</v>
      </c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</row>
    <row r="99" spans="2:80" x14ac:dyDescent="0.25">
      <c r="E99" s="174"/>
      <c r="H99" s="175"/>
      <c r="J99" s="175"/>
    </row>
    <row r="100" spans="2:80" x14ac:dyDescent="0.25">
      <c r="E100" s="174"/>
      <c r="H100" s="175"/>
      <c r="J100" s="175"/>
    </row>
    <row r="101" spans="2:80" ht="15.6" x14ac:dyDescent="0.3">
      <c r="B101" s="210" t="s">
        <v>146</v>
      </c>
      <c r="C101" s="210"/>
      <c r="D101" s="210"/>
      <c r="E101" s="210"/>
      <c r="F101" s="210"/>
      <c r="G101" s="210"/>
      <c r="H101" s="210"/>
      <c r="I101" s="210"/>
      <c r="J101" s="210"/>
      <c r="K101" s="210"/>
      <c r="L101" s="210"/>
    </row>
    <row r="102" spans="2:80" ht="14.4" x14ac:dyDescent="0.3">
      <c r="B102" s="206" t="s">
        <v>147</v>
      </c>
      <c r="C102" s="206"/>
      <c r="D102" s="206"/>
      <c r="E102" s="206"/>
      <c r="F102" s="206"/>
      <c r="G102" s="206"/>
      <c r="H102" s="206"/>
      <c r="I102" s="206"/>
      <c r="J102" s="206"/>
      <c r="K102" s="206"/>
      <c r="L102" s="206"/>
    </row>
    <row r="103" spans="2:80" ht="14.4" x14ac:dyDescent="0.3">
      <c r="B103" s="206" t="s">
        <v>148</v>
      </c>
      <c r="C103" s="206"/>
      <c r="D103" s="206"/>
      <c r="E103" s="206"/>
      <c r="F103" s="206"/>
      <c r="G103" s="206"/>
      <c r="H103" s="206"/>
      <c r="I103" s="206"/>
      <c r="J103" s="206"/>
      <c r="K103" s="206"/>
      <c r="L103" s="206"/>
    </row>
    <row r="104" spans="2:80" ht="14.4" x14ac:dyDescent="0.3">
      <c r="B104" s="206" t="s">
        <v>149</v>
      </c>
      <c r="C104" s="206"/>
      <c r="D104" s="206"/>
      <c r="E104" s="206"/>
      <c r="F104" s="206"/>
      <c r="G104" s="206"/>
      <c r="H104" s="206"/>
      <c r="I104" s="206"/>
      <c r="J104" s="206"/>
      <c r="K104" s="206"/>
      <c r="L104" s="206"/>
    </row>
    <row r="105" spans="2:80" ht="14.4" x14ac:dyDescent="0.3">
      <c r="B105" s="206" t="s">
        <v>150</v>
      </c>
      <c r="C105" s="206"/>
      <c r="D105" s="206"/>
      <c r="E105" s="206"/>
      <c r="F105" s="206"/>
      <c r="G105" s="206"/>
      <c r="H105" s="206"/>
      <c r="I105" s="206"/>
      <c r="J105" s="206"/>
      <c r="K105" s="206"/>
      <c r="L105" s="206"/>
    </row>
    <row r="106" spans="2:80" ht="14.4" x14ac:dyDescent="0.3">
      <c r="B106" s="206" t="s">
        <v>151</v>
      </c>
      <c r="C106" s="206"/>
      <c r="D106" s="206"/>
      <c r="E106" s="206"/>
      <c r="F106" s="206"/>
      <c r="G106" s="206"/>
      <c r="H106" s="206"/>
      <c r="I106" s="206"/>
      <c r="J106" s="206"/>
      <c r="K106" s="206"/>
      <c r="L106" s="206"/>
    </row>
    <row r="107" spans="2:80" ht="14.4" x14ac:dyDescent="0.3">
      <c r="B107" s="206" t="s">
        <v>152</v>
      </c>
      <c r="C107" s="206"/>
      <c r="D107" s="206"/>
      <c r="E107" s="206"/>
      <c r="F107" s="206"/>
      <c r="G107" s="206"/>
      <c r="H107" s="206"/>
      <c r="I107" s="206"/>
      <c r="J107" s="206"/>
      <c r="K107" s="206"/>
      <c r="L107" s="206"/>
    </row>
    <row r="108" spans="2:80" x14ac:dyDescent="0.25">
      <c r="B108" s="176"/>
      <c r="C108" s="177"/>
      <c r="D108" s="177"/>
      <c r="E108" s="177"/>
      <c r="F108" s="177"/>
      <c r="G108" s="177"/>
      <c r="H108" s="177"/>
      <c r="I108" s="177"/>
      <c r="J108" s="177"/>
      <c r="K108" s="177"/>
      <c r="L108" s="178"/>
    </row>
    <row r="109" spans="2:80" ht="14.4" x14ac:dyDescent="0.3">
      <c r="B109" s="176"/>
      <c r="C109" s="177"/>
      <c r="D109" s="179" t="s">
        <v>153</v>
      </c>
      <c r="E109" s="180" t="s">
        <v>154</v>
      </c>
      <c r="F109" s="177"/>
      <c r="G109" s="177"/>
      <c r="H109" s="177"/>
      <c r="I109" s="177"/>
      <c r="J109" s="177"/>
      <c r="K109" s="177"/>
      <c r="L109" s="178"/>
    </row>
    <row r="110" spans="2:80" ht="14.4" x14ac:dyDescent="0.25">
      <c r="B110" s="181"/>
      <c r="D110" s="182" t="s">
        <v>97</v>
      </c>
      <c r="E110" s="183">
        <v>1</v>
      </c>
      <c r="L110" s="184"/>
    </row>
    <row r="111" spans="2:80" ht="14.4" x14ac:dyDescent="0.3">
      <c r="B111" s="181"/>
      <c r="D111" s="185" t="s">
        <v>93</v>
      </c>
      <c r="E111" s="186">
        <v>5</v>
      </c>
      <c r="L111" s="184"/>
    </row>
    <row r="112" spans="2:80" ht="14.4" x14ac:dyDescent="0.25">
      <c r="B112" s="181"/>
      <c r="D112" s="182" t="s">
        <v>94</v>
      </c>
      <c r="E112" s="183">
        <v>1</v>
      </c>
      <c r="H112" s="175"/>
      <c r="J112" s="175"/>
      <c r="L112" s="184"/>
    </row>
    <row r="113" spans="2:12" ht="14.4" x14ac:dyDescent="0.3">
      <c r="B113" s="181"/>
      <c r="D113" s="185" t="s">
        <v>95</v>
      </c>
      <c r="E113" s="186">
        <v>4</v>
      </c>
      <c r="H113" s="175"/>
      <c r="J113" s="175"/>
      <c r="L113" s="184"/>
    </row>
    <row r="114" spans="2:12" ht="14.4" x14ac:dyDescent="0.25">
      <c r="B114" s="181"/>
      <c r="D114" s="182" t="s">
        <v>92</v>
      </c>
      <c r="E114" s="183">
        <v>4</v>
      </c>
      <c r="H114" s="175"/>
      <c r="J114" s="175"/>
      <c r="L114" s="184"/>
    </row>
    <row r="115" spans="2:12" ht="14.4" x14ac:dyDescent="0.25">
      <c r="B115" s="181"/>
      <c r="E115" s="187">
        <f>SUM(E110:E114)</f>
        <v>15</v>
      </c>
      <c r="H115" s="175"/>
      <c r="J115" s="175"/>
      <c r="L115" s="184"/>
    </row>
    <row r="116" spans="2:12" ht="14.4" x14ac:dyDescent="0.3">
      <c r="B116" s="207" t="s">
        <v>155</v>
      </c>
      <c r="C116" s="207"/>
      <c r="D116" s="207"/>
      <c r="E116" s="207"/>
      <c r="F116" s="207"/>
      <c r="G116" s="207"/>
      <c r="H116" s="207"/>
      <c r="I116" s="207"/>
      <c r="J116" s="207"/>
      <c r="K116" s="207"/>
      <c r="L116" s="207"/>
    </row>
    <row r="118" spans="2:12" ht="14.25" customHeight="1" x14ac:dyDescent="0.25">
      <c r="B118" s="208" t="s">
        <v>156</v>
      </c>
      <c r="C118" s="208"/>
      <c r="D118" s="208"/>
      <c r="E118" s="208"/>
      <c r="F118" s="208"/>
      <c r="G118" s="208"/>
      <c r="H118" s="208"/>
      <c r="I118" s="208"/>
      <c r="J118" s="208"/>
      <c r="K118" s="208"/>
      <c r="L118" s="208"/>
    </row>
    <row r="119" spans="2:12" x14ac:dyDescent="0.25">
      <c r="B119" s="208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</row>
  </sheetData>
  <sheetProtection algorithmName="SHA-512" hashValue="r5Sq2Og2LmWK+7GVbkUyh8ZOihLU9o5ddA1y45efvG8IIewQJhsiuo0fyXvBSaVMMZ/iIJFrGpT5ZqOJTFVEYQ==" saltValue="4EpuoD0qnTnnyYtKrqlSIQ==" spinCount="100000" sheet="1" objects="1" scenarios="1"/>
  <mergeCells count="28">
    <mergeCell ref="B1:Q1"/>
    <mergeCell ref="B2:Q2"/>
    <mergeCell ref="B3:Q3"/>
    <mergeCell ref="B4:H4"/>
    <mergeCell ref="I4:Q4"/>
    <mergeCell ref="R4:AP4"/>
    <mergeCell ref="I5:J5"/>
    <mergeCell ref="K5:O5"/>
    <mergeCell ref="P5:Q5"/>
    <mergeCell ref="B6:B39"/>
    <mergeCell ref="C6:C12"/>
    <mergeCell ref="C13:C19"/>
    <mergeCell ref="C20:C38"/>
    <mergeCell ref="B40:B49"/>
    <mergeCell ref="B50:B90"/>
    <mergeCell ref="D52:D56"/>
    <mergeCell ref="B92:P92"/>
    <mergeCell ref="B96:P96"/>
    <mergeCell ref="B98:O98"/>
    <mergeCell ref="B101:L101"/>
    <mergeCell ref="B102:L102"/>
    <mergeCell ref="B103:L103"/>
    <mergeCell ref="B104:L104"/>
    <mergeCell ref="B105:L105"/>
    <mergeCell ref="B106:L106"/>
    <mergeCell ref="B107:L107"/>
    <mergeCell ref="B116:L116"/>
    <mergeCell ref="B118:L119"/>
  </mergeCells>
  <conditionalFormatting sqref="R6:CB6">
    <cfRule type="cellIs" dxfId="188" priority="2" operator="lessThanOrEqual">
      <formula>$Q$6</formula>
    </cfRule>
    <cfRule type="cellIs" dxfId="187" priority="3" operator="greaterThanOrEqual">
      <formula>$J$6</formula>
    </cfRule>
    <cfRule type="cellIs" dxfId="186" priority="4" operator="between">
      <formula>$J$6</formula>
      <formula>$Q$6</formula>
    </cfRule>
  </conditionalFormatting>
  <conditionalFormatting sqref="R7:CB7">
    <cfRule type="cellIs" dxfId="185" priority="5" operator="lessThanOrEqual">
      <formula>$Q$7</formula>
    </cfRule>
    <cfRule type="cellIs" dxfId="184" priority="6" operator="greaterThanOrEqual">
      <formula>$J$7</formula>
    </cfRule>
    <cfRule type="cellIs" dxfId="183" priority="7" operator="between">
      <formula>$J$7</formula>
      <formula>$Q$7</formula>
    </cfRule>
  </conditionalFormatting>
  <conditionalFormatting sqref="R8:CB8">
    <cfRule type="cellIs" dxfId="182" priority="8" operator="lessThanOrEqual">
      <formula>$Q$8</formula>
    </cfRule>
    <cfRule type="cellIs" dxfId="181" priority="9" operator="greaterThanOrEqual">
      <formula>$J$8</formula>
    </cfRule>
    <cfRule type="cellIs" dxfId="180" priority="10" operator="between">
      <formula>$J$8</formula>
      <formula>$Q$8</formula>
    </cfRule>
  </conditionalFormatting>
  <conditionalFormatting sqref="R9:CB9">
    <cfRule type="cellIs" dxfId="179" priority="11" operator="lessThanOrEqual">
      <formula>$Q$9</formula>
    </cfRule>
    <cfRule type="cellIs" dxfId="178" priority="12" operator="greaterThanOrEqual">
      <formula>$J$9</formula>
    </cfRule>
    <cfRule type="cellIs" dxfId="177" priority="13" operator="between">
      <formula>$J$9</formula>
      <formula>$Q$9</formula>
    </cfRule>
  </conditionalFormatting>
  <conditionalFormatting sqref="R10:CB10">
    <cfRule type="cellIs" dxfId="176" priority="14" operator="lessThanOrEqual">
      <formula>$Q$10</formula>
    </cfRule>
    <cfRule type="cellIs" dxfId="175" priority="15" operator="greaterThanOrEqual">
      <formula>$J$10</formula>
    </cfRule>
    <cfRule type="cellIs" dxfId="174" priority="16" operator="between">
      <formula>$J$10</formula>
      <formula>$Q$10</formula>
    </cfRule>
  </conditionalFormatting>
  <conditionalFormatting sqref="R12:CB12">
    <cfRule type="cellIs" dxfId="173" priority="17" operator="lessThanOrEqual">
      <formula>$Q$12</formula>
    </cfRule>
    <cfRule type="cellIs" dxfId="172" priority="18" operator="greaterThanOrEqual">
      <formula>$J$12</formula>
    </cfRule>
    <cfRule type="cellIs" dxfId="171" priority="19" operator="between">
      <formula>$J$12</formula>
      <formula>$Q$12</formula>
    </cfRule>
  </conditionalFormatting>
  <conditionalFormatting sqref="R13:CB13">
    <cfRule type="cellIs" dxfId="170" priority="20" operator="lessThanOrEqual">
      <formula>$Q$13</formula>
    </cfRule>
    <cfRule type="cellIs" dxfId="169" priority="21" operator="greaterThanOrEqual">
      <formula>$J$13</formula>
    </cfRule>
    <cfRule type="cellIs" dxfId="168" priority="22" operator="between">
      <formula>$J$13</formula>
      <formula>$Q$13</formula>
    </cfRule>
  </conditionalFormatting>
  <conditionalFormatting sqref="R14:CB14">
    <cfRule type="cellIs" dxfId="167" priority="23" operator="lessThanOrEqual">
      <formula>$J$14</formula>
    </cfRule>
    <cfRule type="cellIs" dxfId="166" priority="24" operator="between">
      <formula>$Q$14</formula>
      <formula>$J$14</formula>
    </cfRule>
  </conditionalFormatting>
  <conditionalFormatting sqref="R15:CB15">
    <cfRule type="cellIs" dxfId="165" priority="25" operator="greaterThanOrEqual">
      <formula>$Q$15</formula>
    </cfRule>
    <cfRule type="cellIs" dxfId="164" priority="26" operator="lessThanOrEqual">
      <formula>$J$15</formula>
    </cfRule>
    <cfRule type="cellIs" dxfId="163" priority="27" operator="between">
      <formula>$Q$15</formula>
      <formula>$J$15</formula>
    </cfRule>
  </conditionalFormatting>
  <conditionalFormatting sqref="R16:CB16">
    <cfRule type="cellIs" dxfId="162" priority="28" operator="greaterThanOrEqual">
      <formula>$Q$16</formula>
    </cfRule>
    <cfRule type="cellIs" dxfId="161" priority="29" operator="lessThanOrEqual">
      <formula>$J$16</formula>
    </cfRule>
    <cfRule type="cellIs" dxfId="160" priority="30" operator="between">
      <formula>$J$16</formula>
      <formula>$Q$16</formula>
    </cfRule>
  </conditionalFormatting>
  <conditionalFormatting sqref="R17:CB17">
    <cfRule type="cellIs" dxfId="159" priority="31" operator="greaterThanOrEqual">
      <formula>$Q$17</formula>
    </cfRule>
    <cfRule type="cellIs" dxfId="158" priority="32" operator="lessThanOrEqual">
      <formula>$J$17</formula>
    </cfRule>
    <cfRule type="cellIs" dxfId="157" priority="33" operator="between">
      <formula>$J$17</formula>
      <formula>$Q$17</formula>
    </cfRule>
  </conditionalFormatting>
  <conditionalFormatting sqref="R19:CB19">
    <cfRule type="cellIs" dxfId="156" priority="34" operator="greaterThanOrEqual">
      <formula>$Q$19</formula>
    </cfRule>
    <cfRule type="cellIs" dxfId="155" priority="35" operator="lessThanOrEqual">
      <formula>$J$19</formula>
    </cfRule>
    <cfRule type="cellIs" dxfId="154" priority="36" operator="between">
      <formula>$J$19</formula>
      <formula>$Q$19</formula>
    </cfRule>
  </conditionalFormatting>
  <conditionalFormatting sqref="R20:CB20">
    <cfRule type="cellIs" dxfId="153" priority="37" operator="lessThanOrEqual">
      <formula>$Q$20</formula>
    </cfRule>
    <cfRule type="cellIs" dxfId="152" priority="38" operator="greaterThanOrEqual">
      <formula>$J$20</formula>
    </cfRule>
    <cfRule type="cellIs" dxfId="151" priority="39" operator="between">
      <formula>$Q$20</formula>
      <formula>$J$20</formula>
    </cfRule>
  </conditionalFormatting>
  <conditionalFormatting sqref="R21:CB21">
    <cfRule type="cellIs" dxfId="150" priority="40" operator="lessThanOrEqual">
      <formula>$Q$21</formula>
    </cfRule>
    <cfRule type="cellIs" dxfId="149" priority="41" operator="greaterThanOrEqual">
      <formula>$J$21</formula>
    </cfRule>
    <cfRule type="cellIs" dxfId="148" priority="42" operator="between">
      <formula>$J$21</formula>
      <formula>$Q$21</formula>
    </cfRule>
  </conditionalFormatting>
  <conditionalFormatting sqref="R24:CB24">
    <cfRule type="cellIs" dxfId="147" priority="43" operator="lessThanOrEqual">
      <formula>$Q$24</formula>
    </cfRule>
    <cfRule type="cellIs" dxfId="146" priority="44" operator="greaterThanOrEqual">
      <formula>$J$24</formula>
    </cfRule>
    <cfRule type="cellIs" dxfId="145" priority="45" operator="between">
      <formula>$J$24</formula>
      <formula>$Q$24</formula>
    </cfRule>
  </conditionalFormatting>
  <conditionalFormatting sqref="R27:CB27">
    <cfRule type="cellIs" dxfId="144" priority="46" operator="lessThanOrEqual">
      <formula>$Q$27</formula>
    </cfRule>
    <cfRule type="cellIs" dxfId="143" priority="47" operator="greaterThanOrEqual">
      <formula>$J$27</formula>
    </cfRule>
    <cfRule type="cellIs" dxfId="142" priority="48" operator="between">
      <formula>$J$27</formula>
      <formula>$Q$27</formula>
    </cfRule>
  </conditionalFormatting>
  <conditionalFormatting sqref="R30:CB30">
    <cfRule type="cellIs" dxfId="141" priority="49" operator="lessThanOrEqual">
      <formula>$Q$30</formula>
    </cfRule>
    <cfRule type="cellIs" dxfId="140" priority="50" operator="greaterThanOrEqual">
      <formula>$J$30</formula>
    </cfRule>
    <cfRule type="cellIs" dxfId="139" priority="51" operator="between">
      <formula>$J$30</formula>
      <formula>$Q$30</formula>
    </cfRule>
  </conditionalFormatting>
  <conditionalFormatting sqref="R36:CB36">
    <cfRule type="cellIs" dxfId="138" priority="52" operator="lessThanOrEqual">
      <formula>$Q$36</formula>
    </cfRule>
    <cfRule type="cellIs" dxfId="137" priority="53" operator="greaterThanOrEqual">
      <formula>$J$36</formula>
    </cfRule>
    <cfRule type="cellIs" dxfId="136" priority="54" operator="between">
      <formula>$Q$36</formula>
      <formula>$J$36</formula>
    </cfRule>
  </conditionalFormatting>
  <conditionalFormatting sqref="R39:CB39">
    <cfRule type="cellIs" dxfId="135" priority="55" operator="greaterThanOrEqual">
      <formula>$Q$39</formula>
    </cfRule>
    <cfRule type="cellIs" dxfId="134" priority="56" operator="lessThanOrEqual">
      <formula>$J$39</formula>
    </cfRule>
    <cfRule type="cellIs" dxfId="133" priority="57" operator="between">
      <formula>$Q$39</formula>
      <formula>$J$39</formula>
    </cfRule>
  </conditionalFormatting>
  <conditionalFormatting sqref="R40:CB40">
    <cfRule type="cellIs" dxfId="132" priority="58" operator="lessThanOrEqual">
      <formula>$Q$40</formula>
    </cfRule>
    <cfRule type="cellIs" dxfId="131" priority="59" operator="greaterThanOrEqual">
      <formula>$J$40</formula>
    </cfRule>
    <cfRule type="cellIs" dxfId="130" priority="60" operator="between">
      <formula>$Q$40</formula>
      <formula>$J$40</formula>
    </cfRule>
  </conditionalFormatting>
  <conditionalFormatting sqref="R41:CB41">
    <cfRule type="cellIs" dxfId="129" priority="61" operator="lessThanOrEqual">
      <formula>$Q$41</formula>
    </cfRule>
    <cfRule type="cellIs" dxfId="128" priority="62" operator="greaterThanOrEqual">
      <formula>$J$41</formula>
    </cfRule>
    <cfRule type="cellIs" dxfId="127" priority="63" operator="between">
      <formula>$Q$41</formula>
      <formula>$J$41</formula>
    </cfRule>
  </conditionalFormatting>
  <conditionalFormatting sqref="R42:CB42">
    <cfRule type="cellIs" dxfId="126" priority="64" operator="lessThanOrEqual">
      <formula>$Q$42</formula>
    </cfRule>
    <cfRule type="cellIs" dxfId="125" priority="65" operator="greaterThanOrEqual">
      <formula>$J$43</formula>
    </cfRule>
    <cfRule type="cellIs" dxfId="124" priority="66" operator="between">
      <formula>$J$42</formula>
      <formula>$Q$42</formula>
    </cfRule>
  </conditionalFormatting>
  <conditionalFormatting sqref="R43:CB43">
    <cfRule type="cellIs" dxfId="123" priority="67" operator="lessThanOrEqual">
      <formula>$Q$43</formula>
    </cfRule>
    <cfRule type="cellIs" dxfId="122" priority="68" operator="greaterThanOrEqual">
      <formula>$J$43</formula>
    </cfRule>
    <cfRule type="cellIs" dxfId="121" priority="69" operator="between">
      <formula>$Q$43</formula>
      <formula>$J$43</formula>
    </cfRule>
  </conditionalFormatting>
  <conditionalFormatting sqref="R44:CB44">
    <cfRule type="cellIs" dxfId="120" priority="70" operator="lessThanOrEqual">
      <formula>$Q$44</formula>
    </cfRule>
    <cfRule type="cellIs" dxfId="119" priority="71" operator="greaterThanOrEqual">
      <formula>$J$44</formula>
    </cfRule>
    <cfRule type="cellIs" dxfId="118" priority="72" operator="between">
      <formula>$J$44</formula>
      <formula>$Q$44</formula>
    </cfRule>
  </conditionalFormatting>
  <conditionalFormatting sqref="R45:CB45">
    <cfRule type="cellIs" dxfId="117" priority="73" operator="lessThanOrEqual">
      <formula>$Q$45</formula>
    </cfRule>
    <cfRule type="cellIs" dxfId="116" priority="74" operator="greaterThanOrEqual">
      <formula>$J$45</formula>
    </cfRule>
    <cfRule type="cellIs" dxfId="115" priority="75" operator="between">
      <formula>$Q$45</formula>
      <formula>$J$45</formula>
    </cfRule>
  </conditionalFormatting>
  <conditionalFormatting sqref="R47:CB47">
    <cfRule type="cellIs" dxfId="114" priority="76" operator="lessThanOrEqual">
      <formula>$Q$47</formula>
    </cfRule>
    <cfRule type="cellIs" dxfId="113" priority="77" operator="greaterThanOrEqual">
      <formula>$J$47</formula>
    </cfRule>
    <cfRule type="cellIs" dxfId="112" priority="78" operator="between">
      <formula>$Q$47</formula>
      <formula>$J$47</formula>
    </cfRule>
  </conditionalFormatting>
  <conditionalFormatting sqref="R48:CB48">
    <cfRule type="cellIs" dxfId="111" priority="79" operator="lessThanOrEqual">
      <formula>$Q$48</formula>
    </cfRule>
    <cfRule type="cellIs" dxfId="110" priority="80" operator="greaterThanOrEqual">
      <formula>$J$48</formula>
    </cfRule>
    <cfRule type="cellIs" dxfId="109" priority="81" operator="between">
      <formula>$J$48</formula>
      <formula>$Q$48</formula>
    </cfRule>
  </conditionalFormatting>
  <conditionalFormatting sqref="R49:CB49">
    <cfRule type="cellIs" dxfId="108" priority="82" operator="lessThanOrEqual">
      <formula>$Q$49</formula>
    </cfRule>
    <cfRule type="cellIs" dxfId="107" priority="83" operator="greaterThanOrEqual">
      <formula>$J$49</formula>
    </cfRule>
    <cfRule type="cellIs" dxfId="106" priority="84" operator="between">
      <formula>$Q$49</formula>
      <formula>$J$49</formula>
    </cfRule>
  </conditionalFormatting>
  <conditionalFormatting sqref="R50:CB50">
    <cfRule type="cellIs" dxfId="105" priority="85" operator="lessThanOrEqual">
      <formula>$J$50</formula>
    </cfRule>
    <cfRule type="cellIs" dxfId="104" priority="86" operator="greaterThanOrEqual">
      <formula>$Q$50</formula>
    </cfRule>
    <cfRule type="cellIs" dxfId="103" priority="87" operator="between">
      <formula>$J$50</formula>
      <formula>$Q$50</formula>
    </cfRule>
  </conditionalFormatting>
  <conditionalFormatting sqref="R51:CB51">
    <cfRule type="cellIs" dxfId="102" priority="88" operator="lessThanOrEqual">
      <formula>$Q$51</formula>
    </cfRule>
    <cfRule type="cellIs" dxfId="101" priority="89" operator="greaterThanOrEqual">
      <formula>$J$51</formula>
    </cfRule>
    <cfRule type="cellIs" dxfId="100" priority="90" operator="between">
      <formula>$J$51</formula>
      <formula>$Q$51</formula>
    </cfRule>
  </conditionalFormatting>
  <conditionalFormatting sqref="R52:CB52">
    <cfRule type="cellIs" dxfId="99" priority="91" operator="lessThanOrEqual">
      <formula>$Q$52</formula>
    </cfRule>
    <cfRule type="cellIs" dxfId="98" priority="92" operator="greaterThanOrEqual">
      <formula>$J$52</formula>
    </cfRule>
    <cfRule type="cellIs" dxfId="97" priority="93" operator="between">
      <formula>$J$52</formula>
      <formula>$Q$52</formula>
    </cfRule>
  </conditionalFormatting>
  <conditionalFormatting sqref="R53:CB53">
    <cfRule type="cellIs" dxfId="96" priority="94" operator="lessThanOrEqual">
      <formula>$Q$53</formula>
    </cfRule>
    <cfRule type="cellIs" dxfId="95" priority="95" operator="greaterThanOrEqual">
      <formula>$J$53</formula>
    </cfRule>
    <cfRule type="cellIs" dxfId="94" priority="96" operator="between">
      <formula>$Q$53</formula>
      <formula>$J$53</formula>
    </cfRule>
  </conditionalFormatting>
  <conditionalFormatting sqref="R54:CB54">
    <cfRule type="cellIs" dxfId="93" priority="97" operator="lessThanOrEqual">
      <formula>$Q$54</formula>
    </cfRule>
    <cfRule type="cellIs" dxfId="92" priority="98" operator="greaterThanOrEqual">
      <formula>$J$54</formula>
    </cfRule>
    <cfRule type="cellIs" dxfId="91" priority="99" operator="between">
      <formula>$J$54</formula>
      <formula>$Q$54</formula>
    </cfRule>
  </conditionalFormatting>
  <conditionalFormatting sqref="R55:CB55">
    <cfRule type="cellIs" dxfId="90" priority="100" operator="lessThanOrEqual">
      <formula>$Q$55</formula>
    </cfRule>
    <cfRule type="cellIs" dxfId="89" priority="101" operator="greaterThanOrEqual">
      <formula>$J$55</formula>
    </cfRule>
    <cfRule type="cellIs" dxfId="88" priority="102" operator="between">
      <formula>$J$55</formula>
      <formula>$Q$55</formula>
    </cfRule>
  </conditionalFormatting>
  <conditionalFormatting sqref="R56:CB56">
    <cfRule type="cellIs" dxfId="87" priority="103" operator="lessThanOrEqual">
      <formula>$Q$56</formula>
    </cfRule>
    <cfRule type="cellIs" dxfId="86" priority="104" operator="greaterThanOrEqual">
      <formula>$J$56</formula>
    </cfRule>
    <cfRule type="cellIs" dxfId="85" priority="105" operator="between">
      <formula>$Q$56</formula>
      <formula>$J$56</formula>
    </cfRule>
  </conditionalFormatting>
  <conditionalFormatting sqref="R57:CB57">
    <cfRule type="cellIs" dxfId="84" priority="106" operator="lessThanOrEqual">
      <formula>$Q$57</formula>
    </cfRule>
    <cfRule type="cellIs" dxfId="83" priority="107" operator="greaterThanOrEqual">
      <formula>$J$57</formula>
    </cfRule>
    <cfRule type="cellIs" dxfId="82" priority="108" operator="between">
      <formula>$Q$57</formula>
      <formula>$J$57</formula>
    </cfRule>
  </conditionalFormatting>
  <conditionalFormatting sqref="R58:CB58">
    <cfRule type="cellIs" dxfId="81" priority="109" operator="lessThanOrEqual">
      <formula>$Q$58</formula>
    </cfRule>
    <cfRule type="cellIs" dxfId="80" priority="110" operator="greaterThanOrEqual">
      <formula>$J$58</formula>
    </cfRule>
    <cfRule type="cellIs" dxfId="79" priority="111" operator="between">
      <formula>$Q$58</formula>
      <formula>$J$58</formula>
    </cfRule>
  </conditionalFormatting>
  <conditionalFormatting sqref="R59:CB59">
    <cfRule type="cellIs" dxfId="78" priority="112" operator="lessThanOrEqual">
      <formula>$Q$59</formula>
    </cfRule>
    <cfRule type="cellIs" dxfId="77" priority="113" operator="greaterThanOrEqual">
      <formula>$J$59</formula>
    </cfRule>
    <cfRule type="cellIs" dxfId="76" priority="114" operator="between">
      <formula>$Q$59</formula>
      <formula>$J$59</formula>
    </cfRule>
  </conditionalFormatting>
  <conditionalFormatting sqref="R60:CB60">
    <cfRule type="cellIs" dxfId="75" priority="115" operator="lessThanOrEqual">
      <formula>$Q$60</formula>
    </cfRule>
    <cfRule type="cellIs" dxfId="74" priority="116" operator="greaterThanOrEqual">
      <formula>$J$60</formula>
    </cfRule>
    <cfRule type="cellIs" dxfId="73" priority="117" operator="between">
      <formula>$Q$60</formula>
      <formula>$J$60</formula>
    </cfRule>
  </conditionalFormatting>
  <conditionalFormatting sqref="R61:CB61">
    <cfRule type="cellIs" dxfId="72" priority="118" operator="lessThanOrEqual">
      <formula>$Q$61</formula>
    </cfRule>
    <cfRule type="cellIs" dxfId="71" priority="119" operator="greaterThanOrEqual">
      <formula>$J$61</formula>
    </cfRule>
    <cfRule type="cellIs" dxfId="70" priority="120" operator="between">
      <formula>$Q$61</formula>
      <formula>$J$61</formula>
    </cfRule>
  </conditionalFormatting>
  <conditionalFormatting sqref="R63:CB63">
    <cfRule type="cellIs" dxfId="69" priority="121" operator="lessThanOrEqual">
      <formula>$Q$63</formula>
    </cfRule>
    <cfRule type="cellIs" dxfId="68" priority="122" operator="greaterThanOrEqual">
      <formula>$J$63</formula>
    </cfRule>
    <cfRule type="cellIs" dxfId="67" priority="123" operator="between">
      <formula>$Q$63</formula>
      <formula>$J$63</formula>
    </cfRule>
  </conditionalFormatting>
  <conditionalFormatting sqref="R64:CB64">
    <cfRule type="cellIs" dxfId="66" priority="124" operator="lessThanOrEqual">
      <formula>$Q$64</formula>
    </cfRule>
    <cfRule type="cellIs" dxfId="65" priority="125" operator="greaterThanOrEqual">
      <formula>$J$64</formula>
    </cfRule>
    <cfRule type="cellIs" dxfId="64" priority="126" operator="between">
      <formula>$Q$64</formula>
      <formula>$J$64</formula>
    </cfRule>
  </conditionalFormatting>
  <conditionalFormatting sqref="R65:CB65">
    <cfRule type="cellIs" dxfId="63" priority="127" operator="lessThanOrEqual">
      <formula>$Q$65</formula>
    </cfRule>
    <cfRule type="cellIs" dxfId="62" priority="128" operator="greaterThanOrEqual">
      <formula>$J$65</formula>
    </cfRule>
    <cfRule type="cellIs" dxfId="61" priority="129" operator="between">
      <formula>$Q$65</formula>
      <formula>$J$65</formula>
    </cfRule>
  </conditionalFormatting>
  <conditionalFormatting sqref="R66:CB66">
    <cfRule type="cellIs" dxfId="60" priority="130" operator="lessThanOrEqual">
      <formula>$Q$66</formula>
    </cfRule>
    <cfRule type="cellIs" dxfId="59" priority="131" operator="greaterThanOrEqual">
      <formula>$J$66</formula>
    </cfRule>
    <cfRule type="cellIs" dxfId="58" priority="132" operator="between">
      <formula>$Q$66</formula>
      <formula>$J$66</formula>
    </cfRule>
  </conditionalFormatting>
  <conditionalFormatting sqref="R67:CB67">
    <cfRule type="cellIs" dxfId="57" priority="133" operator="lessThanOrEqual">
      <formula>$Q$67</formula>
    </cfRule>
    <cfRule type="cellIs" dxfId="56" priority="134" operator="greaterThanOrEqual">
      <formula>$J$67</formula>
    </cfRule>
    <cfRule type="cellIs" dxfId="55" priority="135" operator="between">
      <formula>$Q$67</formula>
      <formula>$J$67</formula>
    </cfRule>
  </conditionalFormatting>
  <conditionalFormatting sqref="R68:CB68">
    <cfRule type="cellIs" dxfId="54" priority="136" operator="lessThanOrEqual">
      <formula>$Q$68</formula>
    </cfRule>
    <cfRule type="cellIs" dxfId="53" priority="137" operator="greaterThanOrEqual">
      <formula>$J$68</formula>
    </cfRule>
    <cfRule type="cellIs" dxfId="52" priority="138" operator="between">
      <formula>$Q$68</formula>
      <formula>$J$68</formula>
    </cfRule>
  </conditionalFormatting>
  <conditionalFormatting sqref="R70:CB70">
    <cfRule type="cellIs" dxfId="51" priority="139" operator="lessThanOrEqual">
      <formula>$Q$70</formula>
    </cfRule>
    <cfRule type="cellIs" dxfId="50" priority="140" operator="greaterThanOrEqual">
      <formula>$J$70</formula>
    </cfRule>
    <cfRule type="cellIs" dxfId="49" priority="141" operator="between">
      <formula>$Q$70</formula>
      <formula>$J$70</formula>
    </cfRule>
  </conditionalFormatting>
  <conditionalFormatting sqref="R71:CB71">
    <cfRule type="cellIs" dxfId="48" priority="142" operator="lessThanOrEqual">
      <formula>$J$71</formula>
    </cfRule>
    <cfRule type="cellIs" dxfId="47" priority="143" operator="greaterThanOrEqual">
      <formula>$Q$71</formula>
    </cfRule>
    <cfRule type="cellIs" dxfId="46" priority="144" operator="between">
      <formula>$Q$71</formula>
      <formula>$J$71</formula>
    </cfRule>
  </conditionalFormatting>
  <conditionalFormatting sqref="R72:CB74">
    <cfRule type="cellIs" dxfId="45" priority="145" operator="lessThanOrEqual">
      <formula>$J$71</formula>
    </cfRule>
    <cfRule type="cellIs" dxfId="44" priority="146" operator="greaterThanOrEqual">
      <formula>$Q$71</formula>
    </cfRule>
    <cfRule type="cellIs" dxfId="43" priority="147" operator="between">
      <formula>$Q$71</formula>
      <formula>$J$71</formula>
    </cfRule>
  </conditionalFormatting>
  <conditionalFormatting sqref="R75:CB75">
    <cfRule type="cellIs" dxfId="42" priority="148" operator="lessThanOrEqual">
      <formula>$J$75</formula>
    </cfRule>
    <cfRule type="cellIs" dxfId="41" priority="149" operator="greaterThanOrEqual">
      <formula>$Q$75</formula>
    </cfRule>
    <cfRule type="cellIs" dxfId="40" priority="150" operator="between">
      <formula>$Q$75</formula>
      <formula>$J$75</formula>
    </cfRule>
  </conditionalFormatting>
  <conditionalFormatting sqref="R76:CB76">
    <cfRule type="cellIs" dxfId="39" priority="151" operator="lessThanOrEqual">
      <formula>$J$76</formula>
    </cfRule>
    <cfRule type="cellIs" dxfId="38" priority="152" operator="greaterThanOrEqual">
      <formula>$Q$76</formula>
    </cfRule>
    <cfRule type="cellIs" dxfId="37" priority="153" operator="between">
      <formula>$Q$76</formula>
      <formula>$J$76</formula>
    </cfRule>
  </conditionalFormatting>
  <conditionalFormatting sqref="R77:CB77">
    <cfRule type="cellIs" dxfId="36" priority="154" operator="lessThanOrEqual">
      <formula>$J$77</formula>
    </cfRule>
    <cfRule type="cellIs" dxfId="35" priority="155" operator="greaterThanOrEqual">
      <formula>$Q$77</formula>
    </cfRule>
    <cfRule type="cellIs" dxfId="34" priority="156" operator="between">
      <formula>$Q$77</formula>
      <formula>$J$77</formula>
    </cfRule>
  </conditionalFormatting>
  <conditionalFormatting sqref="R78:CB78">
    <cfRule type="cellIs" dxfId="33" priority="157" operator="lessThanOrEqual">
      <formula>$J$78</formula>
    </cfRule>
    <cfRule type="cellIs" dxfId="32" priority="158" operator="greaterThanOrEqual">
      <formula>$Q$78</formula>
    </cfRule>
    <cfRule type="cellIs" dxfId="31" priority="159" operator="between">
      <formula>$Q$78</formula>
      <formula>$J$78</formula>
    </cfRule>
  </conditionalFormatting>
  <conditionalFormatting sqref="R79:CB79">
    <cfRule type="cellIs" dxfId="30" priority="160" operator="lessThanOrEqual">
      <formula>$J$79</formula>
    </cfRule>
    <cfRule type="cellIs" dxfId="29" priority="161" operator="greaterThanOrEqual">
      <formula>$Q$79</formula>
    </cfRule>
    <cfRule type="cellIs" dxfId="28" priority="162" operator="between">
      <formula>$Q$79</formula>
      <formula>$J$79</formula>
    </cfRule>
  </conditionalFormatting>
  <conditionalFormatting sqref="R80:CB80">
    <cfRule type="cellIs" dxfId="27" priority="163" operator="lessThanOrEqual">
      <formula>$J$80</formula>
    </cfRule>
    <cfRule type="cellIs" dxfId="26" priority="164" operator="greaterThanOrEqual">
      <formula>$Q$80</formula>
    </cfRule>
    <cfRule type="cellIs" dxfId="25" priority="165" operator="between">
      <formula>$Q$80</formula>
      <formula>$J$80</formula>
    </cfRule>
  </conditionalFormatting>
  <conditionalFormatting sqref="R82:CB82">
    <cfRule type="cellIs" dxfId="24" priority="166" operator="lessThanOrEqual">
      <formula>$J$82</formula>
    </cfRule>
    <cfRule type="cellIs" dxfId="23" priority="167" operator="greaterThanOrEqual">
      <formula>$Q$82</formula>
    </cfRule>
    <cfRule type="cellIs" dxfId="22" priority="168" operator="between">
      <formula>$Q$82</formula>
      <formula>$J$82</formula>
    </cfRule>
  </conditionalFormatting>
  <conditionalFormatting sqref="R83:CB83">
    <cfRule type="cellIs" dxfId="21" priority="169" operator="lessThanOrEqual">
      <formula>$J$83</formula>
    </cfRule>
    <cfRule type="cellIs" dxfId="20" priority="170" operator="greaterThanOrEqual">
      <formula>$Q$83</formula>
    </cfRule>
    <cfRule type="cellIs" dxfId="19" priority="171" operator="between">
      <formula>$Q$83</formula>
      <formula>$J$83</formula>
    </cfRule>
  </conditionalFormatting>
  <conditionalFormatting sqref="R84:CB88">
    <cfRule type="cellIs" dxfId="18" priority="172" operator="lessThanOrEqual">
      <formula>$J$83</formula>
    </cfRule>
    <cfRule type="cellIs" dxfId="17" priority="173" operator="greaterThanOrEqual">
      <formula>$Q$83</formula>
    </cfRule>
    <cfRule type="cellIs" dxfId="16" priority="174" operator="between">
      <formula>$Q$83</formula>
      <formula>$J$83</formula>
    </cfRule>
  </conditionalFormatting>
  <conditionalFormatting sqref="R89:CB89">
    <cfRule type="cellIs" dxfId="15" priority="175" operator="lessThanOrEqual">
      <formula>$J$89</formula>
    </cfRule>
    <cfRule type="cellIs" dxfId="14" priority="176" operator="greaterThanOrEqual">
      <formula>$Q$89</formula>
    </cfRule>
    <cfRule type="cellIs" dxfId="13" priority="177" operator="between">
      <formula>$Q$89</formula>
      <formula>$J$89</formula>
    </cfRule>
  </conditionalFormatting>
  <conditionalFormatting sqref="R90:CB90">
    <cfRule type="cellIs" dxfId="12" priority="178" operator="lessThanOrEqual">
      <formula>$J$89</formula>
    </cfRule>
    <cfRule type="cellIs" dxfId="11" priority="179" operator="greaterThanOrEqual">
      <formula>$Q$89</formula>
    </cfRule>
    <cfRule type="cellIs" dxfId="10" priority="180" operator="between">
      <formula>$Q$89</formula>
      <formula>$J$89</formula>
    </cfRule>
  </conditionalFormatting>
  <conditionalFormatting sqref="R93:CB93">
    <cfRule type="cellIs" dxfId="9" priority="181" operator="lessThanOrEqual">
      <formula>$Q$93</formula>
    </cfRule>
    <cfRule type="cellIs" dxfId="8" priority="182" operator="greaterThanOrEqual">
      <formula>$J$93</formula>
    </cfRule>
    <cfRule type="cellIs" dxfId="7" priority="183" operator="between">
      <formula>$Q$93</formula>
      <formula>$J$93</formula>
    </cfRule>
  </conditionalFormatting>
  <conditionalFormatting sqref="R94:CB94">
    <cfRule type="cellIs" dxfId="6" priority="184" operator="lessThanOrEqual">
      <formula>$J$94</formula>
    </cfRule>
    <cfRule type="cellIs" dxfId="5" priority="185" operator="greaterThanOrEqual">
      <formula>$Q$94</formula>
    </cfRule>
    <cfRule type="cellIs" dxfId="4" priority="186" operator="between">
      <formula>$Q$94</formula>
      <formula>$J$94</formula>
    </cfRule>
  </conditionalFormatting>
  <conditionalFormatting sqref="R97:CB97">
    <cfRule type="cellIs" dxfId="3" priority="187" operator="lessThanOrEqual">
      <formula>$J$97</formula>
    </cfRule>
    <cfRule type="cellIs" dxfId="2" priority="188" operator="greaterThanOrEqual">
      <formula>$Q$97</formula>
    </cfRule>
    <cfRule type="cellIs" dxfId="1" priority="189" operator="between">
      <formula>$Q$97</formula>
      <formula>$J$97</formula>
    </cfRule>
  </conditionalFormatting>
  <conditionalFormatting sqref="BE14">
    <cfRule type="cellIs" dxfId="0" priority="190" operator="greaterThanOrEqual">
      <formula>$Q$14</formula>
    </cfRule>
  </conditionalFormatting>
  <pageMargins left="0" right="0" top="0.13888888888888901" bottom="0.13888888888888901" header="0" footer="0"/>
  <pageSetup paperSize="9" firstPageNumber="0" pageOrder="overThenDown" orientation="portrait" horizontalDpi="300" verticalDpi="300"/>
  <headerFooter>
    <oddHeader>&amp;C&amp;"Arial,Normal"&amp;10&amp;A</oddHeader>
    <oddFooter>&amp;C&amp;"Arial,Normal"&amp;10Página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MK23"/>
  <sheetViews>
    <sheetView topLeftCell="B1" zoomScaleNormal="100" workbookViewId="0">
      <selection activeCell="B22" sqref="B22:C22"/>
    </sheetView>
  </sheetViews>
  <sheetFormatPr baseColWidth="10" defaultColWidth="8.81640625" defaultRowHeight="13.8" x14ac:dyDescent="0.25"/>
  <cols>
    <col min="1" max="1" width="10.90625" style="188" customWidth="1"/>
    <col min="2" max="5" width="27.90625" style="188" customWidth="1"/>
    <col min="6" max="1025" width="10.90625" style="188" customWidth="1"/>
  </cols>
  <sheetData>
    <row r="3" spans="2:5" ht="14.4" x14ac:dyDescent="0.3">
      <c r="B3" s="189" t="s">
        <v>157</v>
      </c>
      <c r="C3" s="189" t="s">
        <v>158</v>
      </c>
      <c r="D3" s="189" t="s">
        <v>159</v>
      </c>
      <c r="E3" s="189" t="s">
        <v>160</v>
      </c>
    </row>
    <row r="4" spans="2:5" ht="124.2" x14ac:dyDescent="0.25">
      <c r="B4" s="190">
        <v>44032</v>
      </c>
      <c r="C4" s="191" t="s">
        <v>161</v>
      </c>
      <c r="D4" s="192" t="s">
        <v>162</v>
      </c>
      <c r="E4" s="191"/>
    </row>
    <row r="5" spans="2:5" x14ac:dyDescent="0.25">
      <c r="B5" s="190"/>
      <c r="C5" s="191"/>
      <c r="D5" s="193"/>
      <c r="E5" s="191"/>
    </row>
    <row r="6" spans="2:5" x14ac:dyDescent="0.25">
      <c r="B6" s="190"/>
      <c r="C6" s="191"/>
      <c r="D6" s="193"/>
      <c r="E6" s="191"/>
    </row>
    <row r="7" spans="2:5" x14ac:dyDescent="0.25">
      <c r="B7" s="190"/>
      <c r="C7" s="191"/>
      <c r="D7" s="193"/>
      <c r="E7" s="191"/>
    </row>
    <row r="8" spans="2:5" x14ac:dyDescent="0.25">
      <c r="B8" s="190"/>
      <c r="C8" s="191"/>
      <c r="D8" s="193"/>
      <c r="E8" s="191"/>
    </row>
    <row r="9" spans="2:5" x14ac:dyDescent="0.25">
      <c r="B9" s="190"/>
      <c r="C9" s="191"/>
      <c r="D9" s="193"/>
      <c r="E9" s="191"/>
    </row>
    <row r="10" spans="2:5" x14ac:dyDescent="0.25">
      <c r="B10" s="190"/>
      <c r="C10" s="191"/>
      <c r="D10" s="193"/>
      <c r="E10" s="191"/>
    </row>
    <row r="11" spans="2:5" x14ac:dyDescent="0.25">
      <c r="B11" s="190"/>
      <c r="C11" s="191"/>
      <c r="D11" s="193"/>
      <c r="E11" s="191"/>
    </row>
    <row r="12" spans="2:5" x14ac:dyDescent="0.25">
      <c r="B12" s="190"/>
      <c r="C12" s="191"/>
      <c r="D12" s="193"/>
      <c r="E12" s="191"/>
    </row>
    <row r="13" spans="2:5" x14ac:dyDescent="0.25">
      <c r="B13" s="190"/>
      <c r="C13" s="191"/>
      <c r="D13" s="193"/>
      <c r="E13" s="191"/>
    </row>
    <row r="16" spans="2:5" x14ac:dyDescent="0.25">
      <c r="B16" s="227" t="s">
        <v>163</v>
      </c>
      <c r="C16" s="227"/>
      <c r="D16" s="227"/>
    </row>
    <row r="17" spans="2:4" x14ac:dyDescent="0.25">
      <c r="B17" s="228" t="s">
        <v>153</v>
      </c>
      <c r="C17" s="228"/>
      <c r="D17" s="194" t="s">
        <v>164</v>
      </c>
    </row>
    <row r="18" spans="2:4" x14ac:dyDescent="0.25">
      <c r="B18" s="225" t="s">
        <v>93</v>
      </c>
      <c r="C18" s="225"/>
      <c r="D18" s="195">
        <v>11</v>
      </c>
    </row>
    <row r="19" spans="2:4" x14ac:dyDescent="0.25">
      <c r="B19" s="225" t="s">
        <v>165</v>
      </c>
      <c r="C19" s="225"/>
      <c r="D19" s="195">
        <v>10</v>
      </c>
    </row>
    <row r="20" spans="2:4" x14ac:dyDescent="0.25">
      <c r="B20" s="225" t="s">
        <v>92</v>
      </c>
      <c r="C20" s="225"/>
      <c r="D20" s="195">
        <v>9</v>
      </c>
    </row>
    <row r="21" spans="2:4" x14ac:dyDescent="0.25">
      <c r="B21" s="225" t="s">
        <v>94</v>
      </c>
      <c r="C21" s="225"/>
      <c r="D21" s="195">
        <v>3</v>
      </c>
    </row>
    <row r="22" spans="2:4" x14ac:dyDescent="0.25">
      <c r="B22" s="225" t="s">
        <v>166</v>
      </c>
      <c r="C22" s="225"/>
      <c r="D22" s="195">
        <v>1</v>
      </c>
    </row>
    <row r="23" spans="2:4" x14ac:dyDescent="0.25">
      <c r="B23" s="226" t="s">
        <v>167</v>
      </c>
      <c r="C23" s="226"/>
      <c r="D23" s="196">
        <f>SUM(D18:D22)</f>
        <v>34</v>
      </c>
    </row>
  </sheetData>
  <sheetProtection algorithmName="SHA-512" hashValue="WD57lYPpv+a5p62Gb7cUC6n6q8VJR7uVqkoGRea4pdMgh74PzokaASpUYCDpvXZcjQD3tRPlrjjd3pkH7kCIGA==" saltValue="1Oef6IM5FU8IT/7Wi9RkZw==" spinCount="100000" sheet="1" objects="1" scenarios="1"/>
  <mergeCells count="8">
    <mergeCell ref="B21:C21"/>
    <mergeCell ref="B22:C22"/>
    <mergeCell ref="B23:C23"/>
    <mergeCell ref="B16:D16"/>
    <mergeCell ref="B17:C17"/>
    <mergeCell ref="B18:C18"/>
    <mergeCell ref="B19:C19"/>
    <mergeCell ref="B20:C20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Cálculo_de_Cuota</vt:lpstr>
      <vt:lpstr>Métricas</vt:lpstr>
      <vt:lpstr>Indicadores</vt:lpstr>
      <vt:lpstr>Control de Cambios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Arias Rivera</dc:creator>
  <dc:description/>
  <cp:lastModifiedBy>Diego Arias Rivera</cp:lastModifiedBy>
  <cp:revision>6</cp:revision>
  <dcterms:created xsi:type="dcterms:W3CDTF">2020-07-17T17:19:14Z</dcterms:created>
  <dcterms:modified xsi:type="dcterms:W3CDTF">2020-09-03T19:11:07Z</dcterms:modified>
  <dc:language>es-CR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0x010100EF42E7F9A887C942A34FA5E5F03D4EE6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