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ntrol de Cambios" sheetId="1" state="visible" r:id="rId2"/>
    <sheet name="Indicadores" sheetId="2" state="visible" r:id="rId3"/>
  </sheet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xdr="http://schemas.openxmlformats.org/drawingml/2006/spreadsheetDrawing">
  <authors>
    <author> </author>
  </authors>
  <commentList>
    <comment ref="R8" authorId="0">
      <text>
        <r>
          <rPr>
            <sz val="9"/>
            <color rgb="FF000000"/>
            <rFont val="Tahoma"/>
            <family val="0"/>
            <charset val="1"/>
          </rPr>
          <t xml:space="preserve">Apartir de este mes se unifica el juzgado con el Tribunal.
Se modifican la asignacion de personas juzgadoras y técnicos judiciales</t>
        </r>
      </text>
    </comment>
  </commentList>
</comments>
</file>

<file path=xl/sharedStrings.xml><?xml version="1.0" encoding="utf-8"?>
<sst xmlns="http://schemas.openxmlformats.org/spreadsheetml/2006/main" count="245" uniqueCount="153">
  <si>
    <t xml:space="preserve">CONTROL DE CAMBIOS EN LA MATRIZ DE INDICADORES</t>
  </si>
  <si>
    <t xml:space="preserve">Fecha</t>
  </si>
  <si>
    <t xml:space="preserve">Profesional</t>
  </si>
  <si>
    <t xml:space="preserve">Detalle de cambios</t>
  </si>
  <si>
    <t xml:space="preserve">parámetros (antes)</t>
  </si>
  <si>
    <t xml:space="preserve">parámetros (ahora)</t>
  </si>
  <si>
    <t xml:space="preserve">Abigail Gómez Abarca</t>
  </si>
  <si>
    <t xml:space="preserve">Para todos los indicadores se incluyeron rangos de parámetros, ya que solo existía un valor por rango.</t>
  </si>
  <si>
    <t xml:space="preserve">Se ajusta el parámetro del indicador “Plazo para la realización de audiencias”, ya que mantenía un plazo muy corto, y existe un estándar a nivel nacional para Juzgados de Trabajo especializados.</t>
  </si>
  <si>
    <t xml:space="preserve">&gt;30 ; &lt;45</t>
  </si>
  <si>
    <t xml:space="preserve">&gt;60 ; &lt;90</t>
  </si>
  <si>
    <t xml:space="preserve">Se ajusta el parámetro del indicador “Cantidad de audiencias pendientes de realizar”, se calcula la cantidad de audiencias que se debería tener señaladas entre todas las personas juzgadoras por dos meses. (De acuerdo a la cuota establecida -15 por juez por mes-).</t>
  </si>
  <si>
    <t xml:space="preserve">&gt;98 ; &lt;102</t>
  </si>
  <si>
    <t xml:space="preserve">&gt;171 ; &lt;189</t>
  </si>
  <si>
    <t xml:space="preserve">Se agrega el recuadro de la cantidad de días efectivos del personal cada mes para el cálculo automático, anteriormente el Coordinador debía realizar el cálculo manual y colocarlo en la matriz.</t>
  </si>
  <si>
    <t xml:space="preserve">Se agrega formato condicional de colores a los resultados conforme a los parámetros establecidos.</t>
  </si>
  <si>
    <t xml:space="preserve">Existen datos en blanco y que generan error antes de la entrada en vigencia de la Reforma Procesal Laboral (julio 2017), ya que los datos correspondían al Juzgado de Trabajo antiguo el cual mantenía una estructura diferente, menor cantidad de personal y diferentes cuotas de trabajo,  (No aplican para estos parámetros). Además se incluyeron nuevos indicadores</t>
  </si>
  <si>
    <t xml:space="preserve">INDICADORES DE GESTIÓN / DIRECCIÓN DE PLANIFICACIÓN
JUZGADO DE TRABAJO DE CARTAGO</t>
  </si>
  <si>
    <t xml:space="preserve">Detalle</t>
  </si>
  <si>
    <t xml:space="preserve">Rangos</t>
  </si>
  <si>
    <t xml:space="preserve">OBSERVACIONES</t>
  </si>
  <si>
    <t xml:space="preserve">Categoría</t>
  </si>
  <si>
    <t xml:space="preserve">N°</t>
  </si>
  <si>
    <t xml:space="preserve">Indicadores</t>
  </si>
  <si>
    <t xml:space="preserve">Métricas</t>
  </si>
  <si>
    <t xml:space="preserve">Periodicidad</t>
  </si>
  <si>
    <t xml:space="preserve">Responsable</t>
  </si>
  <si>
    <t xml:space="preserve">Comentarios</t>
  </si>
  <si>
    <t xml:space="preserve">A mejorar</t>
  </si>
  <si>
    <t xml:space="preserve">Estándar</t>
  </si>
  <si>
    <t xml:space="preserve">Muy bueno</t>
  </si>
  <si>
    <t xml:space="preserve">Rendimiento Estadístico</t>
  </si>
  <si>
    <t xml:space="preserve">Entrada</t>
  </si>
  <si>
    <t xml:space="preserve">Cantidad de denuncias ingresadas durante el mes</t>
  </si>
  <si>
    <t xml:space="preserve">Mensual</t>
  </si>
  <si>
    <t xml:space="preserve">Coordinadora o Coordinador Judicial</t>
  </si>
  <si>
    <t xml:space="preserve">Este datos se obtiene del informe de estadística. </t>
  </si>
  <si>
    <t xml:space="preserve">&gt; 223</t>
  </si>
  <si>
    <t xml:space="preserve">&gt; =201;&lt; =223</t>
  </si>
  <si>
    <t xml:space="preserve">&lt; 201</t>
  </si>
  <si>
    <t xml:space="preserve">Salida</t>
  </si>
  <si>
    <t xml:space="preserve">Cantidada de expedientes terminados durante el mes</t>
  </si>
  <si>
    <t xml:space="preserve">&lt; 176</t>
  </si>
  <si>
    <t xml:space="preserve">&gt; =176;&lt; =196</t>
  </si>
  <si>
    <t xml:space="preserve">&gt; 196</t>
  </si>
  <si>
    <t xml:space="preserve">Circulante</t>
  </si>
  <si>
    <t xml:space="preserve">(Circulante Inicial + Entradas) - Salidas</t>
  </si>
  <si>
    <t xml:space="preserve">Este datos se obtiene del informe de estadística.</t>
  </si>
  <si>
    <t xml:space="preserve">&gt; 2420</t>
  </si>
  <si>
    <t xml:space="preserve">&gt; =1980;&lt; =2420</t>
  </si>
  <si>
    <t xml:space="preserve">&lt; 1980</t>
  </si>
  <si>
    <t xml:space="preserve">Relación salida / entrada 
(% rendimiento)</t>
  </si>
  <si>
    <t xml:space="preserve">(Salidas/Entradas)*100</t>
  </si>
  <si>
    <t xml:space="preserve">Los datos de entradas y salidas se obtienen del informe de estadística. </t>
  </si>
  <si>
    <t xml:space="preserve">&lt; 90%</t>
  </si>
  <si>
    <t xml:space="preserve">&gt; =90%;&lt; =100%</t>
  </si>
  <si>
    <t xml:space="preserve">&gt; 100%</t>
  </si>
  <si>
    <t xml:space="preserve">Plazos</t>
  </si>
  <si>
    <t xml:space="preserve">Plazo espera para realización audiencia</t>
  </si>
  <si>
    <t xml:space="preserve">Fecha del ultimo señalamiento - fecha actual </t>
  </si>
  <si>
    <t xml:space="preserve">Este dato se obtiene de un reporte del SGDJ. </t>
  </si>
  <si>
    <t xml:space="preserve">&gt; 90</t>
  </si>
  <si>
    <t xml:space="preserve">&gt; =60;&lt; =90</t>
  </si>
  <si>
    <t xml:space="preserve">&lt; 60</t>
  </si>
  <si>
    <t xml:space="preserve">Fecha actual</t>
  </si>
  <si>
    <t xml:space="preserve">Fecha ultimo señalamiento</t>
  </si>
  <si>
    <t xml:space="preserve">Plazo espera para dictado de sentencia</t>
  </si>
  <si>
    <t xml:space="preserve">Fecha actual - fecha del expendiente más antiguo pendiente de resolver </t>
  </si>
  <si>
    <t xml:space="preserve">&gt; 15</t>
  </si>
  <si>
    <t xml:space="preserve">&gt; =10;&lt; =15</t>
  </si>
  <si>
    <t xml:space="preserve">&lt; 10</t>
  </si>
  <si>
    <t xml:space="preserve">Fecha de pase a fallo más antigua de expediente pendiente de dictado de sentencia</t>
  </si>
  <si>
    <t xml:space="preserve">Plazo para resolver demandas  nuevas</t>
  </si>
  <si>
    <t xml:space="preserve">Fecha actual - fecha de la demanda nueva más antigua pendiente de resolver</t>
  </si>
  <si>
    <t xml:space="preserve">&gt; 7</t>
  </si>
  <si>
    <t xml:space="preserve">&gt; =5;&lt; =7</t>
  </si>
  <si>
    <t xml:space="preserve">&lt; 5</t>
  </si>
  <si>
    <t xml:space="preserve">Total de sentencias al mes</t>
  </si>
  <si>
    <t xml:space="preserve">Fecha demanda más antigua pendiente resolver</t>
  </si>
  <si>
    <t xml:space="preserve">Plazo para resolver escritos</t>
  </si>
  <si>
    <t xml:space="preserve">Total de escritos pendientes de resolver al mes</t>
  </si>
  <si>
    <t xml:space="preserve">Fecha escrito más antiguo pendiente de resolver</t>
  </si>
  <si>
    <t xml:space="preserve">Operacional</t>
  </si>
  <si>
    <t xml:space="preserve">Cantidad de expedientes pasados a firmar por técnico o tecnica</t>
  </si>
  <si>
    <t xml:space="preserve">Total de expedientes pasados a  firmar al mes</t>
  </si>
  <si>
    <t xml:space="preserve">Este dato se obtiene del módulo estadístico del Escritorio Virtual</t>
  </si>
  <si>
    <t xml:space="preserve">&lt; 2394</t>
  </si>
  <si>
    <t xml:space="preserve">&gt; =2394;&lt; =2646</t>
  </si>
  <si>
    <t xml:space="preserve">&gt; 2646</t>
  </si>
  <si>
    <t xml:space="preserve">Técnico 1</t>
  </si>
  <si>
    <t xml:space="preserve">Técnico 2</t>
  </si>
  <si>
    <t xml:space="preserve">Técnico 3</t>
  </si>
  <si>
    <t xml:space="preserve">Técnico 4</t>
  </si>
  <si>
    <t xml:space="preserve">Técnico 5</t>
  </si>
  <si>
    <t xml:space="preserve">Técnico 6</t>
  </si>
  <si>
    <t xml:space="preserve">Técnico 7</t>
  </si>
  <si>
    <t xml:space="preserve">Técnico 8</t>
  </si>
  <si>
    <t xml:space="preserve">Cantidad Global de sentencias dictadas</t>
  </si>
  <si>
    <t xml:space="preserve">Cantidad global</t>
  </si>
  <si>
    <t xml:space="preserve">&lt; 96</t>
  </si>
  <si>
    <t xml:space="preserve">&gt; =96;&lt; =119</t>
  </si>
  <si>
    <t xml:space="preserve">&gt; 119</t>
  </si>
  <si>
    <r>
      <rPr>
        <sz val="8"/>
        <rFont val="Arial"/>
        <family val="2"/>
        <charset val="1"/>
      </rPr>
      <t xml:space="preserve">Cantidad de sentencias dictadas</t>
    </r>
    <r>
      <rPr>
        <b val="true"/>
        <sz val="8"/>
        <rFont val="Arial"/>
        <family val="2"/>
        <charset val="1"/>
      </rPr>
      <t xml:space="preserve"> juez o jueza 1</t>
    </r>
  </si>
  <si>
    <t xml:space="preserve">&lt; 16</t>
  </si>
  <si>
    <t xml:space="preserve">&gt; =16;&lt; =17</t>
  </si>
  <si>
    <t xml:space="preserve">&gt; 17</t>
  </si>
  <si>
    <r>
      <rPr>
        <sz val="8"/>
        <rFont val="Arial"/>
        <family val="2"/>
        <charset val="1"/>
      </rPr>
      <t xml:space="preserve">Cantidad de sentencias dictadas </t>
    </r>
    <r>
      <rPr>
        <b val="true"/>
        <sz val="8"/>
        <rFont val="Arial"/>
        <family val="2"/>
        <charset val="1"/>
      </rPr>
      <t xml:space="preserve"> juez o jueza 2</t>
    </r>
  </si>
  <si>
    <r>
      <rPr>
        <sz val="8"/>
        <rFont val="Arial"/>
        <family val="2"/>
        <charset val="1"/>
      </rPr>
      <t xml:space="preserve">Cantidad de sentencias dictadas </t>
    </r>
    <r>
      <rPr>
        <b val="true"/>
        <sz val="8"/>
        <rFont val="Arial"/>
        <family val="2"/>
        <charset val="1"/>
      </rPr>
      <t xml:space="preserve"> juez o jueza 3</t>
    </r>
  </si>
  <si>
    <r>
      <rPr>
        <sz val="8"/>
        <rFont val="Arial"/>
        <family val="2"/>
        <charset val="1"/>
      </rPr>
      <t xml:space="preserve">Cantidad de sentencias dictadas </t>
    </r>
    <r>
      <rPr>
        <b val="true"/>
        <sz val="8"/>
        <rFont val="Arial"/>
        <family val="2"/>
        <charset val="1"/>
      </rPr>
      <t xml:space="preserve"> juez o jueza 4</t>
    </r>
  </si>
  <si>
    <r>
      <rPr>
        <sz val="8"/>
        <rFont val="Arial"/>
        <family val="2"/>
        <charset val="1"/>
      </rPr>
      <t xml:space="preserve">Cantidad de sentencias dictadas </t>
    </r>
    <r>
      <rPr>
        <b val="true"/>
        <sz val="8"/>
        <rFont val="Arial"/>
        <family val="2"/>
        <charset val="1"/>
      </rPr>
      <t xml:space="preserve"> juez o jueza 5</t>
    </r>
  </si>
  <si>
    <r>
      <rPr>
        <sz val="8"/>
        <rFont val="Arial"/>
        <family val="2"/>
        <charset val="1"/>
      </rPr>
      <t xml:space="preserve">Cantidad de sentencias dictadas </t>
    </r>
    <r>
      <rPr>
        <b val="true"/>
        <sz val="8"/>
        <rFont val="Arial"/>
        <family val="2"/>
        <charset val="1"/>
      </rPr>
      <t xml:space="preserve"> juez o jueza 6</t>
    </r>
  </si>
  <si>
    <t xml:space="preserve">Porcentaje de rendimiento por Juez o Jueza</t>
  </si>
  <si>
    <t xml:space="preserve">(Cantidad de sentencias dictadas/ Cantidad de sentencias necesarios)</t>
  </si>
  <si>
    <t xml:space="preserve">Este dato se obtiene del Escritorio Virtual. </t>
  </si>
  <si>
    <t xml:space="preserve">&lt; 95%</t>
  </si>
  <si>
    <t xml:space="preserve">&gt; =95%;&lt; =100%</t>
  </si>
  <si>
    <t xml:space="preserve">Juez o jueza 1</t>
  </si>
  <si>
    <t xml:space="preserve">Juez o jueza 2</t>
  </si>
  <si>
    <t xml:space="preserve">Juez o jueza 3</t>
  </si>
  <si>
    <t xml:space="preserve">Juez o jueza 4</t>
  </si>
  <si>
    <t xml:space="preserve">Juez o jueza 5</t>
  </si>
  <si>
    <t xml:space="preserve">Juez o jueza 6</t>
  </si>
  <si>
    <t xml:space="preserve">Porcentaje de rendimiento por Técnico o Técnica</t>
  </si>
  <si>
    <t xml:space="preserve">(Cantidad de resoluciones pasadas a firmar / Cantidad de resoluciones a realizar)</t>
  </si>
  <si>
    <t xml:space="preserve">Porcentaje de efectividad de realización audiencias</t>
  </si>
  <si>
    <t xml:space="preserve">(Audiencias realizadas / Audiencias programadas)*100</t>
  </si>
  <si>
    <t xml:space="preserve">Este dato se obtiene de la Agenda Cronos</t>
  </si>
  <si>
    <t xml:space="preserve">&lt; 52%</t>
  </si>
  <si>
    <t xml:space="preserve">&gt; =52%;&lt; =58%</t>
  </si>
  <si>
    <t xml:space="preserve">&gt; 58%</t>
  </si>
  <si>
    <t xml:space="preserve">Cantidad de audiencias programadas en el mes</t>
  </si>
  <si>
    <t xml:space="preserve">Cantidad de audiencias realizadas en el mes</t>
  </si>
  <si>
    <t xml:space="preserve">Cantidad de audiencias pendientes de realización</t>
  </si>
  <si>
    <t xml:space="preserve">Audiencias pendientes de realización</t>
  </si>
  <si>
    <t xml:space="preserve">Agenda Cronos</t>
  </si>
  <si>
    <t xml:space="preserve">&gt; 189</t>
  </si>
  <si>
    <t xml:space="preserve">&gt; =171;&lt; =189</t>
  </si>
  <si>
    <t xml:space="preserve">&lt; 171</t>
  </si>
  <si>
    <t xml:space="preserve">Cantidad total de expedientes pendientes de fallo</t>
  </si>
  <si>
    <t xml:space="preserve">Expedientes pendientes de fallo</t>
  </si>
  <si>
    <t xml:space="preserve">Este dato se obtiene del libro de pase a fallo</t>
  </si>
  <si>
    <t xml:space="preserve">&gt; 101</t>
  </si>
  <si>
    <t xml:space="preserve">&gt; =91;&lt; =101</t>
  </si>
  <si>
    <t xml:space="preserve">&lt; 91</t>
  </si>
  <si>
    <t xml:space="preserve">Cálculo de cuota de trabajo </t>
  </si>
  <si>
    <t xml:space="preserve">Cantidad de días laborales en el mes</t>
  </si>
  <si>
    <t xml:space="preserve">Cantidad de días que el personal no laboró o bien se dedicó a otras funciones o actividades y que no tuvo sustitución</t>
  </si>
  <si>
    <t xml:space="preserve">Cuota de trabajo diaria</t>
  </si>
  <si>
    <t xml:space="preserve">TECNICOS</t>
  </si>
  <si>
    <t xml:space="preserve">15</t>
  </si>
  <si>
    <t xml:space="preserve">13</t>
  </si>
  <si>
    <t xml:space="preserve">JUECES</t>
  </si>
  <si>
    <t xml:space="preserve">0,761</t>
  </si>
</sst>
</file>

<file path=xl/styles.xml><?xml version="1.0" encoding="utf-8"?>
<styleSheet xmlns="http://schemas.openxmlformats.org/spreadsheetml/2006/main">
  <numFmts count="12">
    <numFmt numFmtId="164" formatCode="0%"/>
    <numFmt numFmtId="165" formatCode="General"/>
    <numFmt numFmtId="166" formatCode="[$₡-140A]\ #,##0.00;[RED]\-[$₡-140A]\ #,##0.00"/>
    <numFmt numFmtId="167" formatCode="DD/MM/YYYY"/>
    <numFmt numFmtId="168" formatCode="MM/YY"/>
    <numFmt numFmtId="169" formatCode="#,##0"/>
    <numFmt numFmtId="170" formatCode="#,##0.00"/>
    <numFmt numFmtId="171" formatCode="0.0%"/>
    <numFmt numFmtId="172" formatCode="0"/>
    <numFmt numFmtId="173" formatCode="DD/MM/YY"/>
    <numFmt numFmtId="174" formatCode="0.00%"/>
    <numFmt numFmtId="175" formatCode="@"/>
  </numFmts>
  <fonts count="26">
    <font>
      <sz val="11"/>
      <color rgb="FF333333"/>
      <name val="Calibri"/>
      <family val="2"/>
      <charset val="1"/>
    </font>
    <font>
      <sz val="10"/>
      <name val="Arial"/>
      <family val="0"/>
    </font>
    <font>
      <sz val="10"/>
      <name val="Arial"/>
      <family val="0"/>
    </font>
    <font>
      <sz val="10"/>
      <name val="Arial"/>
      <family val="0"/>
    </font>
    <font>
      <b val="true"/>
      <i val="true"/>
      <u val="single"/>
      <sz val="11"/>
      <color rgb="FF333333"/>
      <name val="Calibri"/>
      <family val="2"/>
      <charset val="1"/>
    </font>
    <font>
      <b val="true"/>
      <i val="true"/>
      <sz val="16"/>
      <color rgb="FF333333"/>
      <name val="Calibri"/>
      <family val="2"/>
      <charset val="1"/>
    </font>
    <font>
      <b val="true"/>
      <sz val="14"/>
      <color rgb="FF333333"/>
      <name val="Book Antiqua"/>
      <family val="1"/>
      <charset val="1"/>
    </font>
    <font>
      <b val="true"/>
      <i val="true"/>
      <sz val="11"/>
      <color rgb="FF333333"/>
      <name val="Calibri"/>
      <family val="2"/>
      <charset val="1"/>
    </font>
    <font>
      <i val="true"/>
      <sz val="11"/>
      <color rgb="FF333333"/>
      <name val="Calibri"/>
      <family val="2"/>
      <charset val="1"/>
    </font>
    <font>
      <b val="true"/>
      <sz val="11"/>
      <color rgb="FF333333"/>
      <name val="Calibri"/>
      <family val="2"/>
      <charset val="1"/>
    </font>
    <font>
      <b val="true"/>
      <sz val="10"/>
      <color rgb="FF333333"/>
      <name val="Calibri"/>
      <family val="2"/>
      <charset val="1"/>
    </font>
    <font>
      <b val="true"/>
      <sz val="6"/>
      <name val="Arial"/>
      <family val="2"/>
      <charset val="1"/>
    </font>
    <font>
      <sz val="10"/>
      <name val="Arial"/>
      <family val="2"/>
      <charset val="1"/>
    </font>
    <font>
      <b val="true"/>
      <sz val="18"/>
      <name val="Arial"/>
      <family val="2"/>
      <charset val="1"/>
    </font>
    <font>
      <b val="true"/>
      <sz val="12"/>
      <color rgb="FFFFFFFF"/>
      <name val="Arial"/>
      <family val="2"/>
      <charset val="1"/>
    </font>
    <font>
      <b val="true"/>
      <sz val="9"/>
      <color rgb="FFFFFFFF"/>
      <name val="Arial"/>
      <family val="2"/>
      <charset val="1"/>
    </font>
    <font>
      <b val="true"/>
      <sz val="10"/>
      <name val="Arial"/>
      <family val="2"/>
      <charset val="1"/>
    </font>
    <font>
      <b val="true"/>
      <sz val="8"/>
      <name val="Arial"/>
      <family val="2"/>
      <charset val="1"/>
    </font>
    <font>
      <b val="true"/>
      <sz val="8"/>
      <color rgb="FFFFFFFF"/>
      <name val="Arial"/>
      <family val="2"/>
      <charset val="1"/>
    </font>
    <font>
      <sz val="8"/>
      <name val="Arial"/>
      <family val="2"/>
      <charset val="1"/>
    </font>
    <font>
      <b val="true"/>
      <sz val="7"/>
      <color rgb="FF000000"/>
      <name val="Arial"/>
      <family val="2"/>
      <charset val="1"/>
    </font>
    <font>
      <b val="true"/>
      <sz val="7"/>
      <name val="Arial"/>
      <family val="2"/>
      <charset val="1"/>
    </font>
    <font>
      <sz val="10"/>
      <color rgb="FF000000"/>
      <name val="Arial"/>
      <family val="2"/>
      <charset val="1"/>
    </font>
    <font>
      <b val="true"/>
      <sz val="10"/>
      <color rgb="FF000000"/>
      <name val="Arial"/>
      <family val="2"/>
      <charset val="1"/>
    </font>
    <font>
      <b val="true"/>
      <sz val="10"/>
      <color rgb="FFFFFFFF"/>
      <name val="Arial"/>
      <family val="2"/>
      <charset val="1"/>
    </font>
    <font>
      <sz val="9"/>
      <color rgb="FF000000"/>
      <name val="Tahoma"/>
      <family val="0"/>
      <charset val="1"/>
    </font>
  </fonts>
  <fills count="18">
    <fill>
      <patternFill patternType="none"/>
    </fill>
    <fill>
      <patternFill patternType="gray125"/>
    </fill>
    <fill>
      <patternFill patternType="solid">
        <fgColor rgb="FFFF0000"/>
        <bgColor rgb="FFFF3333"/>
      </patternFill>
    </fill>
    <fill>
      <patternFill patternType="solid">
        <fgColor rgb="FFFFFF00"/>
        <bgColor rgb="FFFFFF00"/>
      </patternFill>
    </fill>
    <fill>
      <patternFill patternType="solid">
        <fgColor rgb="FF00CC33"/>
        <bgColor rgb="FF00CC00"/>
      </patternFill>
    </fill>
    <fill>
      <patternFill patternType="solid">
        <fgColor rgb="FF66CC00"/>
        <bgColor rgb="FF00CC00"/>
      </patternFill>
    </fill>
    <fill>
      <patternFill patternType="solid">
        <fgColor rgb="FFD0CECE"/>
        <bgColor rgb="FFDDDDDD"/>
      </patternFill>
    </fill>
    <fill>
      <patternFill patternType="solid">
        <fgColor rgb="FFF8CEFE"/>
        <bgColor rgb="FFDDDDDD"/>
      </patternFill>
    </fill>
    <fill>
      <patternFill patternType="solid">
        <fgColor rgb="FFDEEBF7"/>
        <bgColor rgb="FFDDDDDD"/>
      </patternFill>
    </fill>
    <fill>
      <patternFill patternType="solid">
        <fgColor rgb="FFFFFFFF"/>
        <bgColor rgb="FFFFFFCC"/>
      </patternFill>
    </fill>
    <fill>
      <patternFill patternType="solid">
        <fgColor rgb="FF0000CC"/>
        <bgColor rgb="FF0000FF"/>
      </patternFill>
    </fill>
    <fill>
      <patternFill patternType="solid">
        <fgColor rgb="FF003366"/>
        <bgColor rgb="FF333399"/>
      </patternFill>
    </fill>
    <fill>
      <patternFill patternType="solid">
        <fgColor rgb="FFC0C0C0"/>
        <bgColor rgb="FFD0CECE"/>
      </patternFill>
    </fill>
    <fill>
      <patternFill patternType="solid">
        <fgColor rgb="FF969696"/>
        <bgColor rgb="FF808080"/>
      </patternFill>
    </fill>
    <fill>
      <patternFill patternType="solid">
        <fgColor rgb="FF00CC00"/>
        <bgColor rgb="FF00CC33"/>
      </patternFill>
    </fill>
    <fill>
      <patternFill patternType="solid">
        <fgColor rgb="FFFF3333"/>
        <bgColor rgb="FFFF0000"/>
      </patternFill>
    </fill>
    <fill>
      <patternFill patternType="solid">
        <fgColor rgb="FF000000"/>
        <bgColor rgb="FF003300"/>
      </patternFill>
    </fill>
    <fill>
      <patternFill patternType="solid">
        <fgColor rgb="FFDDDDDD"/>
        <bgColor rgb="FFDEEBF7"/>
      </patternFill>
    </fill>
  </fills>
  <borders count="29">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medium"/>
      <right/>
      <top/>
      <bottom/>
      <diagonal/>
    </border>
    <border diagonalUp="false" diagonalDown="false">
      <left/>
      <right style="medium"/>
      <top/>
      <bottom/>
      <diagonal/>
    </border>
    <border diagonalUp="false" diagonalDown="false">
      <left style="medium"/>
      <right/>
      <top style="medium"/>
      <bottom style="thin"/>
      <diagonal/>
    </border>
    <border diagonalUp="false" diagonalDown="false">
      <left/>
      <right/>
      <top style="medium"/>
      <bottom/>
      <diagonal/>
    </border>
    <border diagonalUp="false" diagonalDown="false">
      <left/>
      <right style="thin"/>
      <top style="medium"/>
      <botto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medium"/>
      <right style="thin"/>
      <top style="thin"/>
      <bottom/>
      <diagonal/>
    </border>
    <border diagonalUp="false" diagonalDown="false">
      <left style="thin"/>
      <right/>
      <top style="thin"/>
      <bottom/>
      <diagonal/>
    </border>
    <border diagonalUp="false" diagonalDown="false">
      <left style="medium"/>
      <right style="dashed"/>
      <top style="medium"/>
      <bottom style="medium"/>
      <diagonal/>
    </border>
    <border diagonalUp="false" diagonalDown="false">
      <left style="dashed"/>
      <right style="dashed"/>
      <top style="medium"/>
      <bottom style="dashed"/>
      <diagonal/>
    </border>
    <border diagonalUp="false" diagonalDown="false">
      <left style="dashed"/>
      <right style="medium"/>
      <top style="medium"/>
      <bottom style="dashed"/>
      <diagonal/>
    </border>
    <border diagonalUp="false" diagonalDown="false">
      <left style="dashed"/>
      <right style="dashed"/>
      <top style="dashed"/>
      <bottom style="dashed"/>
      <diagonal/>
    </border>
    <border diagonalUp="false" diagonalDown="false">
      <left style="dashed"/>
      <right style="medium"/>
      <top style="dashed"/>
      <bottom style="dashed"/>
      <diagonal/>
    </border>
    <border diagonalUp="false" diagonalDown="false">
      <left style="dashed"/>
      <right style="dashed"/>
      <top style="dashed"/>
      <bottom style="medium"/>
      <diagonal/>
    </border>
    <border diagonalUp="false" diagonalDown="false">
      <left style="dashed"/>
      <right/>
      <top style="dashed"/>
      <bottom style="dashed"/>
      <diagonal/>
    </border>
    <border diagonalUp="false" diagonalDown="false">
      <left/>
      <right/>
      <top style="dashed"/>
      <bottom style="dashed"/>
      <diagonal/>
    </border>
    <border diagonalUp="false" diagonalDown="false">
      <left/>
      <right style="medium"/>
      <top style="dashed"/>
      <bottom style="dashed"/>
      <diagonal/>
    </border>
    <border diagonalUp="false" diagonalDown="false">
      <left style="hair"/>
      <right style="hair"/>
      <top style="hair"/>
      <bottom style="hair"/>
      <diagonal/>
    </border>
    <border diagonalUp="false" diagonalDown="false">
      <left style="dashed"/>
      <right/>
      <top style="dashed"/>
      <bottom style="medium"/>
      <diagonal/>
    </border>
    <border diagonalUp="false" diagonalDown="false">
      <left/>
      <right/>
      <top style="dashed"/>
      <bottom style="medium"/>
      <diagonal/>
    </border>
    <border diagonalUp="false" diagonalDown="false">
      <left/>
      <right style="medium"/>
      <top style="dashed"/>
      <bottom style="medium"/>
      <diagonal/>
    </border>
    <border diagonalUp="false" diagonalDown="false">
      <left style="medium"/>
      <right style="dashed"/>
      <top style="dashed"/>
      <bottom style="medium"/>
      <diagonal/>
    </border>
  </borders>
  <cellStyleXfs count="84">
    <xf numFmtId="165"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4" fontId="0" fillId="0" borderId="0" applyFont="true" applyBorder="false" applyAlignment="true" applyProtection="false">
      <alignment horizontal="general" vertical="bottom" textRotation="0" wrapText="false" indent="0" shrinkToFit="false"/>
    </xf>
    <xf numFmtId="165" fontId="4" fillId="0" borderId="0" applyFont="true" applyBorder="false" applyAlignment="true" applyProtection="false">
      <alignment horizontal="general" vertical="bottom" textRotation="0" wrapText="false" indent="0" shrinkToFit="false"/>
    </xf>
    <xf numFmtId="166" fontId="4" fillId="0"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5"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3" borderId="0" applyFont="true" applyBorder="false" applyAlignment="true" applyProtection="false">
      <alignment horizontal="general" vertical="bottom" textRotation="0" wrapText="false" indent="0" shrinkToFit="false"/>
    </xf>
    <xf numFmtId="165" fontId="0" fillId="5"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4" borderId="0" applyFont="true" applyBorder="false" applyAlignment="true" applyProtection="false">
      <alignment horizontal="general" vertical="bottom" textRotation="0" wrapText="false" indent="0" shrinkToFit="false"/>
    </xf>
    <xf numFmtId="165" fontId="0" fillId="2" borderId="0" applyFont="true" applyBorder="false" applyAlignment="true" applyProtection="false">
      <alignment horizontal="general" vertical="bottom" textRotation="0" wrapText="false" indent="0" shrinkToFit="false"/>
    </xf>
    <xf numFmtId="165" fontId="5" fillId="0" borderId="0" applyFont="true" applyBorder="false" applyAlignment="true" applyProtection="false">
      <alignment horizontal="center" vertical="bottom" textRotation="0" wrapText="false" indent="0" shrinkToFit="false"/>
    </xf>
    <xf numFmtId="165" fontId="5" fillId="0" borderId="0" applyFont="true" applyBorder="false" applyAlignment="true" applyProtection="false">
      <alignment horizontal="center" vertical="bottom" textRotation="90" wrapText="false" indent="0" shrinkToFit="false"/>
    </xf>
  </cellStyleXfs>
  <cellXfs count="146">
    <xf numFmtId="165" fontId="0" fillId="0" borderId="0" xfId="0" applyFont="fals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5" fontId="7" fillId="6" borderId="1" xfId="0" applyFont="true" applyBorder="true" applyAlignment="true" applyProtection="false">
      <alignment horizontal="center" vertical="center" textRotation="0" wrapText="true" indent="0" shrinkToFit="false"/>
      <protection locked="true" hidden="false"/>
    </xf>
    <xf numFmtId="167" fontId="8" fillId="0" borderId="1" xfId="0" applyFont="true" applyBorder="true" applyAlignment="true" applyProtection="false">
      <alignment horizontal="center" vertical="center" textRotation="0" wrapText="false" indent="0" shrinkToFit="false"/>
      <protection locked="true" hidden="false"/>
    </xf>
    <xf numFmtId="165" fontId="9" fillId="0" borderId="1" xfId="0" applyFont="true" applyBorder="true" applyAlignment="true" applyProtection="false">
      <alignment horizontal="center" vertical="center" textRotation="0" wrapText="false" indent="0" shrinkToFit="false"/>
      <protection locked="true" hidden="false"/>
    </xf>
    <xf numFmtId="165" fontId="0" fillId="0" borderId="1" xfId="0" applyFont="true" applyBorder="true" applyAlignment="true" applyProtection="false">
      <alignment horizontal="center" vertical="center" textRotation="0" wrapText="true" indent="0" shrinkToFit="false"/>
      <protection locked="true" hidden="false"/>
    </xf>
    <xf numFmtId="165" fontId="7" fillId="7" borderId="1" xfId="0" applyFont="true" applyBorder="true" applyAlignment="true" applyProtection="false">
      <alignment horizontal="center" vertical="center" textRotation="0" wrapText="true" indent="0" shrinkToFit="false"/>
      <protection locked="true" hidden="false"/>
    </xf>
    <xf numFmtId="165" fontId="7" fillId="8" borderId="1" xfId="0" applyFont="true" applyBorder="true" applyAlignment="true" applyProtection="false">
      <alignment horizontal="center" vertical="center" textRotation="0" wrapText="true" indent="0" shrinkToFit="false"/>
      <protection locked="true" hidden="false"/>
    </xf>
    <xf numFmtId="165" fontId="7" fillId="7" borderId="1" xfId="0" applyFont="true" applyBorder="true" applyAlignment="true" applyProtection="false">
      <alignment horizontal="center" vertical="center" textRotation="0" wrapText="false" indent="0" shrinkToFit="false"/>
      <protection locked="true" hidden="false"/>
    </xf>
    <xf numFmtId="165" fontId="9" fillId="7" borderId="1" xfId="0" applyFont="true" applyBorder="true" applyAlignment="true" applyProtection="false">
      <alignment horizontal="center" vertical="center" textRotation="0" wrapText="false" indent="0" shrinkToFit="false"/>
      <protection locked="true" hidden="false"/>
    </xf>
    <xf numFmtId="165" fontId="9" fillId="8" borderId="1" xfId="0" applyFont="true" applyBorder="true" applyAlignment="true" applyProtection="false">
      <alignment horizontal="center" vertical="center" textRotation="0" wrapText="false" indent="0" shrinkToFit="false"/>
      <protection locked="true" hidden="false"/>
    </xf>
    <xf numFmtId="167" fontId="0" fillId="0" borderId="1" xfId="0" applyFont="false" applyBorder="true" applyAlignment="true" applyProtection="false">
      <alignment horizontal="center" vertical="center" textRotation="0" wrapText="false" indent="0" shrinkToFit="false"/>
      <protection locked="true" hidden="false"/>
    </xf>
    <xf numFmtId="165" fontId="0" fillId="0" borderId="1" xfId="0" applyFont="true" applyBorder="true" applyAlignment="true" applyProtection="false">
      <alignment horizontal="center" vertical="center" textRotation="0" wrapText="false" indent="0" shrinkToFit="false"/>
      <protection locked="true" hidden="false"/>
    </xf>
    <xf numFmtId="165" fontId="0" fillId="0" borderId="1" xfId="0" applyFont="false" applyBorder="true" applyAlignment="true" applyProtection="false">
      <alignment horizontal="center" vertical="center" textRotation="0" wrapText="false" indent="0" shrinkToFit="false"/>
      <protection locked="true" hidden="false"/>
    </xf>
    <xf numFmtId="167" fontId="0" fillId="0" borderId="2" xfId="0" applyFont="false" applyBorder="true" applyAlignment="true" applyProtection="false">
      <alignment horizontal="center" vertical="center" textRotation="0" wrapText="false" indent="0" shrinkToFit="false"/>
      <protection locked="true" hidden="false"/>
    </xf>
    <xf numFmtId="165" fontId="0" fillId="0" borderId="2" xfId="0" applyFont="false" applyBorder="true" applyAlignment="true" applyProtection="false">
      <alignment horizontal="center" vertical="center" textRotation="0" wrapText="false" indent="0" shrinkToFit="false"/>
      <protection locked="true" hidden="false"/>
    </xf>
    <xf numFmtId="165" fontId="10" fillId="8" borderId="1" xfId="0" applyFont="true" applyBorder="true" applyAlignment="true" applyProtection="false">
      <alignment horizontal="center" vertical="center" textRotation="0" wrapText="false" indent="0" shrinkToFit="false"/>
      <protection locked="true" hidden="false"/>
    </xf>
    <xf numFmtId="165" fontId="11" fillId="9" borderId="0" xfId="0" applyFont="true" applyBorder="false" applyAlignment="false" applyProtection="false">
      <alignment horizontal="general" vertical="bottom" textRotation="0" wrapText="false" indent="0" shrinkToFit="false"/>
      <protection locked="true" hidden="false"/>
    </xf>
    <xf numFmtId="165" fontId="12" fillId="9" borderId="0" xfId="0" applyFont="true" applyBorder="false" applyAlignment="true" applyProtection="false">
      <alignment horizontal="left" vertical="bottom" textRotation="0" wrapText="false" indent="0" shrinkToFit="false"/>
      <protection locked="true" hidden="false"/>
    </xf>
    <xf numFmtId="165" fontId="12" fillId="9" borderId="0" xfId="0" applyFont="true" applyBorder="false" applyAlignment="true" applyProtection="false">
      <alignment horizontal="center" vertical="bottom" textRotation="0" wrapText="false" indent="0" shrinkToFit="false"/>
      <protection locked="true" hidden="false"/>
    </xf>
    <xf numFmtId="165" fontId="12" fillId="9" borderId="0" xfId="0" applyFont="true" applyBorder="false" applyAlignment="false" applyProtection="false">
      <alignment horizontal="general" vertical="bottom" textRotation="0" wrapText="false" indent="0" shrinkToFit="false"/>
      <protection locked="true" hidden="false"/>
    </xf>
    <xf numFmtId="165" fontId="12" fillId="9" borderId="0" xfId="0" applyFont="true" applyBorder="false" applyAlignment="true" applyProtection="false">
      <alignment horizontal="center" vertical="center" textRotation="0" wrapText="false" indent="0" shrinkToFit="false"/>
      <protection locked="true" hidden="false"/>
    </xf>
    <xf numFmtId="165" fontId="12" fillId="0" borderId="0" xfId="0" applyFont="true" applyBorder="false" applyAlignment="true" applyProtection="false">
      <alignment horizontal="center" vertical="center" textRotation="0" wrapText="false" indent="0" shrinkToFit="false"/>
      <protection locked="true" hidden="false"/>
    </xf>
    <xf numFmtId="165" fontId="13" fillId="10" borderId="0" xfId="0" applyFont="true" applyBorder="true" applyAlignment="true" applyProtection="false">
      <alignment horizontal="center" vertical="center" textRotation="0" wrapText="true" indent="0" shrinkToFit="false"/>
      <protection locked="true" hidden="false"/>
    </xf>
    <xf numFmtId="165" fontId="14" fillId="11" borderId="3" xfId="0" applyFont="true" applyBorder="true" applyAlignment="true" applyProtection="false">
      <alignment horizontal="center" vertical="center" textRotation="0" wrapText="true" indent="0" shrinkToFit="false"/>
      <protection locked="true" hidden="false"/>
    </xf>
    <xf numFmtId="165" fontId="14" fillId="11" borderId="0" xfId="0" applyFont="true" applyBorder="true" applyAlignment="true" applyProtection="false">
      <alignment horizontal="center" vertical="center" textRotation="0" wrapText="true" indent="0" shrinkToFit="false"/>
      <protection locked="true" hidden="false"/>
    </xf>
    <xf numFmtId="165" fontId="15" fillId="11" borderId="0" xfId="0" applyFont="true" applyBorder="true" applyAlignment="true" applyProtection="false">
      <alignment horizontal="general" vertical="center" textRotation="0" wrapText="true" indent="0" shrinkToFit="false"/>
      <protection locked="true" hidden="false"/>
    </xf>
    <xf numFmtId="167" fontId="15" fillId="11" borderId="4" xfId="0" applyFont="true" applyBorder="true" applyAlignment="true" applyProtection="false">
      <alignment horizontal="center" vertical="center" textRotation="0" wrapText="true" indent="0" shrinkToFit="false"/>
      <protection locked="true" hidden="false"/>
    </xf>
    <xf numFmtId="165" fontId="16" fillId="12" borderId="5" xfId="0" applyFont="true" applyBorder="true" applyAlignment="true" applyProtection="false">
      <alignment horizontal="center" vertical="center" textRotation="0" wrapText="false" indent="0" shrinkToFit="false"/>
      <protection locked="true" hidden="false"/>
    </xf>
    <xf numFmtId="165" fontId="16" fillId="12" borderId="6" xfId="0" applyFont="true" applyBorder="true" applyAlignment="true" applyProtection="false">
      <alignment horizontal="center" vertical="center" textRotation="0" wrapText="false" indent="0" shrinkToFit="false"/>
      <protection locked="true" hidden="false"/>
    </xf>
    <xf numFmtId="165" fontId="16" fillId="12" borderId="7" xfId="0" applyFont="true" applyBorder="true" applyAlignment="true" applyProtection="false">
      <alignment horizontal="center" vertical="center" textRotation="0" wrapText="false" indent="0" shrinkToFit="false"/>
      <protection locked="true" hidden="false"/>
    </xf>
    <xf numFmtId="165" fontId="16" fillId="12" borderId="8" xfId="0" applyFont="true" applyBorder="true" applyAlignment="true" applyProtection="false">
      <alignment horizontal="center" vertical="center" textRotation="0" wrapText="false" indent="0" shrinkToFit="false"/>
      <protection locked="true" hidden="false"/>
    </xf>
    <xf numFmtId="165" fontId="16" fillId="13" borderId="6" xfId="0" applyFont="true" applyBorder="true" applyAlignment="true" applyProtection="false">
      <alignment horizontal="center" vertical="center" textRotation="0" wrapText="false" indent="0" shrinkToFit="false"/>
      <protection locked="true" hidden="false"/>
    </xf>
    <xf numFmtId="165" fontId="16" fillId="12" borderId="9" xfId="0" applyFont="true" applyBorder="true" applyAlignment="true" applyProtection="false">
      <alignment horizontal="center" vertical="center" textRotation="0" wrapText="false" indent="0" shrinkToFit="false"/>
      <protection locked="true" hidden="false"/>
    </xf>
    <xf numFmtId="165" fontId="16" fillId="12" borderId="10" xfId="0" applyFont="true" applyBorder="true" applyAlignment="true" applyProtection="false">
      <alignment horizontal="center" vertical="center" textRotation="0" wrapText="false" indent="0" shrinkToFit="false"/>
      <protection locked="true" hidden="false"/>
    </xf>
    <xf numFmtId="165" fontId="16" fillId="12" borderId="11" xfId="0" applyFont="true" applyBorder="true" applyAlignment="true" applyProtection="false">
      <alignment horizontal="center" vertical="center" textRotation="0" wrapText="false" indent="0" shrinkToFit="false"/>
      <protection locked="true" hidden="false"/>
    </xf>
    <xf numFmtId="168" fontId="16" fillId="12" borderId="12" xfId="0" applyFont="true" applyBorder="true" applyAlignment="true" applyProtection="false">
      <alignment horizontal="center" vertical="center" textRotation="0" wrapText="false" indent="0" shrinkToFit="false"/>
      <protection locked="true" hidden="false"/>
    </xf>
    <xf numFmtId="165" fontId="17" fillId="12" borderId="13" xfId="0" applyFont="true" applyBorder="true" applyAlignment="true" applyProtection="false">
      <alignment horizontal="center" vertical="center" textRotation="0" wrapText="false" indent="0" shrinkToFit="false"/>
      <protection locked="true" hidden="false"/>
    </xf>
    <xf numFmtId="165" fontId="17" fillId="12" borderId="12" xfId="0" applyFont="true" applyBorder="true" applyAlignment="true" applyProtection="false">
      <alignment horizontal="center" vertical="center" textRotation="0" wrapText="false" indent="0" shrinkToFit="false"/>
      <protection locked="true" hidden="false"/>
    </xf>
    <xf numFmtId="165" fontId="18" fillId="2" borderId="12" xfId="0" applyFont="true" applyBorder="true" applyAlignment="true" applyProtection="false">
      <alignment horizontal="center" vertical="center" textRotation="0" wrapText="false" indent="0" shrinkToFit="false"/>
      <protection locked="true" hidden="false"/>
    </xf>
    <xf numFmtId="165" fontId="17" fillId="3" borderId="12" xfId="0" applyFont="true" applyBorder="true" applyAlignment="true" applyProtection="false">
      <alignment horizontal="center" vertical="center" textRotation="0" wrapText="false" indent="0" shrinkToFit="false"/>
      <protection locked="true" hidden="false"/>
    </xf>
    <xf numFmtId="165" fontId="18" fillId="14" borderId="14" xfId="0" applyFont="true" applyBorder="true" applyAlignment="true" applyProtection="false">
      <alignment horizontal="center" vertical="center" textRotation="0" wrapText="false" indent="0" shrinkToFit="false"/>
      <protection locked="true" hidden="false"/>
    </xf>
    <xf numFmtId="169" fontId="17" fillId="9" borderId="15" xfId="0" applyFont="true" applyBorder="true" applyAlignment="true" applyProtection="false">
      <alignment horizontal="center" vertical="center" textRotation="90" wrapText="true" indent="0" shrinkToFit="false"/>
      <protection locked="true" hidden="false"/>
    </xf>
    <xf numFmtId="169" fontId="17" fillId="9" borderId="16" xfId="0" applyFont="true" applyBorder="true" applyAlignment="true" applyProtection="false">
      <alignment horizontal="center" vertical="center" textRotation="0" wrapText="true" indent="0" shrinkToFit="false"/>
      <protection locked="true" hidden="false"/>
    </xf>
    <xf numFmtId="165" fontId="19" fillId="0" borderId="16" xfId="0" applyFont="true" applyBorder="true" applyAlignment="true" applyProtection="false">
      <alignment horizontal="center" vertical="center" textRotation="0" wrapText="true" indent="0" shrinkToFit="false"/>
      <protection locked="true" hidden="false"/>
    </xf>
    <xf numFmtId="170" fontId="19" fillId="9" borderId="16" xfId="0" applyFont="true" applyBorder="true" applyAlignment="true" applyProtection="false">
      <alignment horizontal="center" vertical="center" textRotation="0" wrapText="true" indent="0" shrinkToFit="false"/>
      <protection locked="true" hidden="false"/>
    </xf>
    <xf numFmtId="165" fontId="19" fillId="9" borderId="16" xfId="0" applyFont="true" applyBorder="true" applyAlignment="true" applyProtection="false">
      <alignment horizontal="center" vertical="center" textRotation="0" wrapText="true" indent="0" shrinkToFit="false"/>
      <protection locked="true" hidden="false"/>
    </xf>
    <xf numFmtId="171" fontId="19" fillId="9" borderId="16" xfId="0" applyFont="true" applyBorder="true" applyAlignment="true" applyProtection="false">
      <alignment horizontal="center" vertical="center" textRotation="0" wrapText="true" indent="0" shrinkToFit="false"/>
      <protection locked="true" hidden="false"/>
    </xf>
    <xf numFmtId="172" fontId="20" fillId="15" borderId="16" xfId="0" applyFont="true" applyBorder="true" applyAlignment="true" applyProtection="false">
      <alignment horizontal="center" vertical="center" textRotation="0" wrapText="true" indent="0" shrinkToFit="false"/>
      <protection locked="true" hidden="false"/>
    </xf>
    <xf numFmtId="172" fontId="21" fillId="3" borderId="16" xfId="0" applyFont="true" applyBorder="true" applyAlignment="true" applyProtection="false">
      <alignment horizontal="center" vertical="center" textRotation="0" wrapText="true" indent="0" shrinkToFit="false"/>
      <protection locked="true" hidden="false"/>
    </xf>
    <xf numFmtId="172" fontId="21" fillId="14" borderId="16" xfId="0" applyFont="true" applyBorder="true" applyAlignment="true" applyProtection="false">
      <alignment horizontal="center" vertical="center" textRotation="0" wrapText="true" indent="0" shrinkToFit="false"/>
      <protection locked="true" hidden="false"/>
    </xf>
    <xf numFmtId="165" fontId="22" fillId="0" borderId="16" xfId="0" applyFont="true" applyBorder="true" applyAlignment="true" applyProtection="false">
      <alignment horizontal="center" vertical="center" textRotation="0" wrapText="false" indent="0" shrinkToFit="false"/>
      <protection locked="true" hidden="false"/>
    </xf>
    <xf numFmtId="165" fontId="22" fillId="0" borderId="16" xfId="0" applyFont="true" applyBorder="true" applyAlignment="true" applyProtection="true">
      <alignment horizontal="center" vertical="center" textRotation="0" wrapText="false" indent="0" shrinkToFit="false"/>
      <protection locked="false" hidden="false"/>
    </xf>
    <xf numFmtId="165" fontId="22" fillId="0" borderId="12" xfId="0" applyFont="true" applyBorder="true" applyAlignment="true" applyProtection="false">
      <alignment horizontal="center" vertical="center" textRotation="0" wrapText="false" indent="0" shrinkToFit="false"/>
      <protection locked="true" hidden="false"/>
    </xf>
    <xf numFmtId="165" fontId="12" fillId="9" borderId="17" xfId="0" applyFont="true" applyBorder="true" applyAlignment="true" applyProtection="false">
      <alignment horizontal="center" vertical="center" textRotation="0" wrapText="false" indent="0" shrinkToFit="false"/>
      <protection locked="true" hidden="false"/>
    </xf>
    <xf numFmtId="169" fontId="17" fillId="9" borderId="18" xfId="0" applyFont="true" applyBorder="true" applyAlignment="true" applyProtection="false">
      <alignment horizontal="center" vertical="center" textRotation="0" wrapText="true" indent="0" shrinkToFit="false"/>
      <protection locked="true" hidden="false"/>
    </xf>
    <xf numFmtId="165" fontId="19" fillId="0" borderId="18" xfId="0" applyFont="true" applyBorder="true" applyAlignment="true" applyProtection="false">
      <alignment horizontal="center" vertical="center" textRotation="0" wrapText="true" indent="0" shrinkToFit="false"/>
      <protection locked="true" hidden="false"/>
    </xf>
    <xf numFmtId="170" fontId="19" fillId="9" borderId="18" xfId="0" applyFont="true" applyBorder="true" applyAlignment="true" applyProtection="false">
      <alignment horizontal="center" vertical="center" textRotation="0" wrapText="true" indent="0" shrinkToFit="false"/>
      <protection locked="true" hidden="false"/>
    </xf>
    <xf numFmtId="165" fontId="19" fillId="9" borderId="18" xfId="0" applyFont="true" applyBorder="true" applyAlignment="true" applyProtection="false">
      <alignment horizontal="center" vertical="center" textRotation="0" wrapText="true" indent="0" shrinkToFit="false"/>
      <protection locked="true" hidden="false"/>
    </xf>
    <xf numFmtId="171" fontId="19" fillId="9" borderId="18" xfId="0" applyFont="true" applyBorder="true" applyAlignment="true" applyProtection="false">
      <alignment horizontal="center" vertical="center" textRotation="0" wrapText="true" indent="0" shrinkToFit="false"/>
      <protection locked="true" hidden="false"/>
    </xf>
    <xf numFmtId="165" fontId="12" fillId="0" borderId="18" xfId="0" applyFont="true" applyBorder="true" applyAlignment="true" applyProtection="false">
      <alignment horizontal="center" vertical="center" textRotation="0" wrapText="false" indent="0" shrinkToFit="false"/>
      <protection locked="true" hidden="false"/>
    </xf>
    <xf numFmtId="165" fontId="12" fillId="0" borderId="18" xfId="0" applyFont="true" applyBorder="true" applyAlignment="true" applyProtection="true">
      <alignment horizontal="center" vertical="center" textRotation="0" wrapText="false" indent="0" shrinkToFit="false"/>
      <protection locked="false" hidden="false"/>
    </xf>
    <xf numFmtId="165" fontId="12" fillId="0" borderId="12" xfId="0" applyFont="true" applyBorder="true" applyAlignment="true" applyProtection="false">
      <alignment horizontal="center" vertical="center" textRotation="0" wrapText="false" indent="0" shrinkToFit="false"/>
      <protection locked="true" hidden="false"/>
    </xf>
    <xf numFmtId="165" fontId="12" fillId="9" borderId="19" xfId="0" applyFont="true" applyBorder="true" applyAlignment="true" applyProtection="false">
      <alignment horizontal="center" vertical="center" textRotation="0" wrapText="false" indent="0" shrinkToFit="false"/>
      <protection locked="true" hidden="false"/>
    </xf>
    <xf numFmtId="169" fontId="17" fillId="9" borderId="20" xfId="0" applyFont="true" applyBorder="true" applyAlignment="true" applyProtection="false">
      <alignment horizontal="center" vertical="center" textRotation="0" wrapText="true" indent="0" shrinkToFit="false"/>
      <protection locked="true" hidden="false"/>
    </xf>
    <xf numFmtId="165" fontId="19" fillId="0" borderId="20" xfId="0" applyFont="true" applyBorder="true" applyAlignment="true" applyProtection="false">
      <alignment horizontal="center" vertical="center" textRotation="0" wrapText="true" indent="0" shrinkToFit="false"/>
      <protection locked="true" hidden="false"/>
    </xf>
    <xf numFmtId="170" fontId="19" fillId="9" borderId="20" xfId="0" applyFont="true" applyBorder="true" applyAlignment="true" applyProtection="false">
      <alignment horizontal="center" vertical="center" textRotation="0" wrapText="true" indent="0" shrinkToFit="false"/>
      <protection locked="true" hidden="false"/>
    </xf>
    <xf numFmtId="165" fontId="19" fillId="9" borderId="20" xfId="0" applyFont="true" applyBorder="true" applyAlignment="true" applyProtection="false">
      <alignment horizontal="center" vertical="center" textRotation="0" wrapText="true" indent="0" shrinkToFit="false"/>
      <protection locked="true" hidden="false"/>
    </xf>
    <xf numFmtId="171" fontId="19" fillId="9" borderId="20" xfId="0" applyFont="true" applyBorder="true" applyAlignment="true" applyProtection="false">
      <alignment horizontal="center" vertical="center" textRotation="0" wrapText="true" indent="0" shrinkToFit="false"/>
      <protection locked="true" hidden="false"/>
    </xf>
    <xf numFmtId="164" fontId="12" fillId="0" borderId="20" xfId="0" applyFont="true" applyBorder="true" applyAlignment="true" applyProtection="false">
      <alignment horizontal="center" vertical="center" textRotation="0" wrapText="false" indent="0" shrinkToFit="false"/>
      <protection locked="true" hidden="false"/>
    </xf>
    <xf numFmtId="164" fontId="12" fillId="9" borderId="19" xfId="0" applyFont="true" applyBorder="true" applyAlignment="true" applyProtection="false">
      <alignment horizontal="center" vertical="center" textRotation="0" wrapText="false" indent="0" shrinkToFit="false"/>
      <protection locked="true" hidden="false"/>
    </xf>
    <xf numFmtId="172" fontId="12" fillId="0" borderId="16" xfId="0" applyFont="true" applyBorder="true" applyAlignment="true" applyProtection="false">
      <alignment horizontal="center" vertical="center" textRotation="0" wrapText="false" indent="0" shrinkToFit="false"/>
      <protection locked="true" hidden="false"/>
    </xf>
    <xf numFmtId="172" fontId="12" fillId="9" borderId="19" xfId="0" applyFont="true" applyBorder="true" applyAlignment="true" applyProtection="false">
      <alignment horizontal="center" vertical="center" textRotation="0" wrapText="false" indent="0" shrinkToFit="false"/>
      <protection locked="true" hidden="false"/>
    </xf>
    <xf numFmtId="172" fontId="19" fillId="0" borderId="18" xfId="19" applyFont="true" applyBorder="true" applyAlignment="true" applyProtection="true">
      <alignment horizontal="center" vertical="center" textRotation="0" wrapText="true" indent="0" shrinkToFit="false"/>
      <protection locked="true" hidden="false"/>
    </xf>
    <xf numFmtId="173" fontId="12" fillId="0" borderId="18" xfId="0" applyFont="true" applyBorder="true" applyAlignment="true" applyProtection="false">
      <alignment horizontal="center" vertical="center" textRotation="0" wrapText="false" indent="0" shrinkToFit="false"/>
      <protection locked="true" hidden="false"/>
    </xf>
    <xf numFmtId="173" fontId="12" fillId="0" borderId="18" xfId="0" applyFont="true" applyBorder="true" applyAlignment="true" applyProtection="true">
      <alignment horizontal="center" vertical="center" textRotation="0" wrapText="false" indent="0" shrinkToFit="false"/>
      <protection locked="false" hidden="false"/>
    </xf>
    <xf numFmtId="165" fontId="16" fillId="0" borderId="18" xfId="0" applyFont="true" applyBorder="true" applyAlignment="true" applyProtection="false">
      <alignment horizontal="center" vertical="center" textRotation="0" wrapText="false" indent="0" shrinkToFit="false"/>
      <protection locked="true" hidden="false"/>
    </xf>
    <xf numFmtId="165" fontId="23" fillId="9" borderId="19" xfId="0" applyFont="true" applyBorder="true" applyAlignment="true" applyProtection="false">
      <alignment horizontal="center" vertical="center" textRotation="0" wrapText="false" indent="0" shrinkToFit="false"/>
      <protection locked="true" hidden="false"/>
    </xf>
    <xf numFmtId="165" fontId="24" fillId="9" borderId="19" xfId="0" applyFont="true" applyBorder="true" applyAlignment="true" applyProtection="false">
      <alignment horizontal="center" vertical="center" textRotation="0" wrapText="false" indent="0" shrinkToFit="false"/>
      <protection locked="true" hidden="false"/>
    </xf>
    <xf numFmtId="172" fontId="19" fillId="0" borderId="20" xfId="19" applyFont="true" applyBorder="true" applyAlignment="true" applyProtection="true">
      <alignment horizontal="center" vertical="center" textRotation="0" wrapText="true" indent="0" shrinkToFit="false"/>
      <protection locked="true" hidden="false"/>
    </xf>
    <xf numFmtId="173" fontId="12" fillId="0" borderId="20" xfId="0" applyFont="true" applyBorder="true" applyAlignment="true" applyProtection="false">
      <alignment horizontal="center" vertical="center" textRotation="0" wrapText="false" indent="0" shrinkToFit="false"/>
      <protection locked="true" hidden="false"/>
    </xf>
    <xf numFmtId="173" fontId="12" fillId="0" borderId="20" xfId="0" applyFont="true" applyBorder="true" applyAlignment="true" applyProtection="true">
      <alignment horizontal="center" vertical="center" textRotation="0" wrapText="false" indent="0" shrinkToFit="false"/>
      <protection locked="false" hidden="false"/>
    </xf>
    <xf numFmtId="165" fontId="17" fillId="9" borderId="15" xfId="0" applyFont="true" applyBorder="true" applyAlignment="true" applyProtection="false">
      <alignment horizontal="center" vertical="center" textRotation="90" wrapText="false" indent="0" shrinkToFit="false"/>
      <protection locked="true" hidden="false"/>
    </xf>
    <xf numFmtId="172" fontId="22" fillId="0" borderId="16" xfId="0" applyFont="true" applyBorder="true" applyAlignment="true" applyProtection="false">
      <alignment horizontal="center" vertical="center" textRotation="0" wrapText="false" indent="0" shrinkToFit="false"/>
      <protection locked="true" hidden="false"/>
    </xf>
    <xf numFmtId="164" fontId="19" fillId="0" borderId="18" xfId="19" applyFont="true" applyBorder="true" applyAlignment="true" applyProtection="true">
      <alignment horizontal="center" vertical="center" textRotation="0" wrapText="true" indent="0" shrinkToFit="false"/>
      <protection locked="true" hidden="false"/>
    </xf>
    <xf numFmtId="172" fontId="12" fillId="0" borderId="18" xfId="0" applyFont="true" applyBorder="true" applyAlignment="true" applyProtection="false">
      <alignment horizontal="center" vertical="center" textRotation="0" wrapText="false" indent="0" shrinkToFit="false"/>
      <protection locked="true" hidden="false"/>
    </xf>
    <xf numFmtId="172" fontId="12" fillId="0" borderId="18" xfId="0" applyFont="true" applyBorder="true" applyAlignment="true" applyProtection="true">
      <alignment horizontal="center" vertical="center" textRotation="0" wrapText="false" indent="0" shrinkToFit="false"/>
      <protection locked="false" hidden="false"/>
    </xf>
    <xf numFmtId="172" fontId="22" fillId="0" borderId="18" xfId="0" applyFont="true" applyBorder="true" applyAlignment="true" applyProtection="false">
      <alignment horizontal="center" vertical="center" textRotation="0" wrapText="false" indent="0" shrinkToFit="false"/>
      <protection locked="true" hidden="false"/>
    </xf>
    <xf numFmtId="172" fontId="22" fillId="0" borderId="18" xfId="0" applyFont="true" applyBorder="true" applyAlignment="true" applyProtection="true">
      <alignment horizontal="center" vertical="center" textRotation="0" wrapText="false" indent="0" shrinkToFit="false"/>
      <protection locked="false" hidden="false"/>
    </xf>
    <xf numFmtId="172" fontId="12" fillId="9" borderId="21" xfId="0" applyFont="true" applyBorder="true" applyAlignment="true" applyProtection="false">
      <alignment horizontal="center" vertical="center" textRotation="0" wrapText="false" indent="0" shrinkToFit="false"/>
      <protection locked="true" hidden="false"/>
    </xf>
    <xf numFmtId="172" fontId="12" fillId="9" borderId="22" xfId="0" applyFont="true" applyBorder="true" applyAlignment="true" applyProtection="false">
      <alignment horizontal="center" vertical="center" textRotation="0" wrapText="false" indent="0" shrinkToFit="false"/>
      <protection locked="true" hidden="false"/>
    </xf>
    <xf numFmtId="172" fontId="12" fillId="9" borderId="23" xfId="0" applyFont="true" applyBorder="true" applyAlignment="true" applyProtection="false">
      <alignment horizontal="center" vertical="center" textRotation="0" wrapText="false" indent="0" shrinkToFit="false"/>
      <protection locked="true" hidden="false"/>
    </xf>
    <xf numFmtId="172" fontId="22" fillId="16" borderId="18" xfId="0" applyFont="true" applyBorder="true" applyAlignment="true" applyProtection="false">
      <alignment horizontal="center" vertical="center" textRotation="0" wrapText="false" indent="0" shrinkToFit="false"/>
      <protection locked="true" hidden="false"/>
    </xf>
    <xf numFmtId="172" fontId="20" fillId="15" borderId="24" xfId="0" applyFont="true" applyBorder="true" applyAlignment="true" applyProtection="false">
      <alignment horizontal="center" vertical="center" textRotation="0" wrapText="true" indent="0" shrinkToFit="false"/>
      <protection locked="true" hidden="false"/>
    </xf>
    <xf numFmtId="172" fontId="21" fillId="3" borderId="24" xfId="0" applyFont="true" applyBorder="true" applyAlignment="true" applyProtection="false">
      <alignment horizontal="center" vertical="center" textRotation="0" wrapText="true" indent="0" shrinkToFit="false"/>
      <protection locked="true" hidden="false"/>
    </xf>
    <xf numFmtId="172" fontId="21" fillId="14" borderId="24" xfId="0" applyFont="true" applyBorder="true" applyAlignment="true" applyProtection="false">
      <alignment horizontal="center" vertical="center" textRotation="0" wrapText="true" indent="0" shrinkToFit="false"/>
      <protection locked="true" hidden="false"/>
    </xf>
    <xf numFmtId="165" fontId="12" fillId="9" borderId="19" xfId="0" applyFont="true" applyBorder="true" applyAlignment="true" applyProtection="false">
      <alignment horizontal="center" vertical="bottom" textRotation="0" wrapText="false" indent="0" shrinkToFit="false"/>
      <protection locked="true" hidden="false"/>
    </xf>
    <xf numFmtId="165" fontId="12" fillId="9" borderId="21" xfId="0" applyFont="true" applyBorder="true" applyAlignment="true" applyProtection="false">
      <alignment horizontal="center" vertical="bottom" textRotation="0" wrapText="false" indent="0" shrinkToFit="false"/>
      <protection locked="true" hidden="false"/>
    </xf>
    <xf numFmtId="165" fontId="12" fillId="9" borderId="22" xfId="0" applyFont="true" applyBorder="true" applyAlignment="true" applyProtection="false">
      <alignment horizontal="center" vertical="bottom" textRotation="0" wrapText="false" indent="0" shrinkToFit="false"/>
      <protection locked="true" hidden="false"/>
    </xf>
    <xf numFmtId="165" fontId="12" fillId="9" borderId="23" xfId="0" applyFont="true" applyBorder="true" applyAlignment="true" applyProtection="false">
      <alignment horizontal="center" vertical="bottom" textRotation="0" wrapText="false" indent="0" shrinkToFit="false"/>
      <protection locked="true" hidden="false"/>
    </xf>
    <xf numFmtId="172" fontId="12" fillId="16" borderId="18" xfId="0" applyFont="true" applyBorder="true" applyAlignment="true" applyProtection="false">
      <alignment horizontal="center" vertical="center" textRotation="0" wrapText="false" indent="0" shrinkToFit="false"/>
      <protection locked="true" hidden="false"/>
    </xf>
    <xf numFmtId="164" fontId="12" fillId="0" borderId="18" xfId="0" applyFont="true" applyBorder="true" applyAlignment="true" applyProtection="false">
      <alignment horizontal="center" vertical="center" textRotation="0" wrapText="false" indent="0" shrinkToFit="false"/>
      <protection locked="true" hidden="false"/>
    </xf>
    <xf numFmtId="164" fontId="22" fillId="0" borderId="18" xfId="0" applyFont="true" applyBorder="true" applyAlignment="true" applyProtection="false">
      <alignment horizontal="center" vertical="center" textRotation="0" wrapText="false" indent="0" shrinkToFit="false"/>
      <protection locked="true" hidden="false"/>
    </xf>
    <xf numFmtId="164" fontId="22" fillId="16" borderId="18" xfId="0" applyFont="true" applyBorder="true" applyAlignment="true" applyProtection="false">
      <alignment horizontal="center" vertical="center" textRotation="0" wrapText="false" indent="0" shrinkToFit="false"/>
      <protection locked="true" hidden="false"/>
    </xf>
    <xf numFmtId="164" fontId="12" fillId="9" borderId="21" xfId="0" applyFont="true" applyBorder="true" applyAlignment="true" applyProtection="false">
      <alignment horizontal="center" vertical="center" textRotation="0" wrapText="false" indent="0" shrinkToFit="false"/>
      <protection locked="true" hidden="false"/>
    </xf>
    <xf numFmtId="164" fontId="12" fillId="9" borderId="22" xfId="0" applyFont="true" applyBorder="true" applyAlignment="true" applyProtection="false">
      <alignment horizontal="center" vertical="center" textRotation="0" wrapText="false" indent="0" shrinkToFit="false"/>
      <protection locked="true" hidden="false"/>
    </xf>
    <xf numFmtId="164" fontId="12" fillId="9" borderId="23" xfId="0" applyFont="true" applyBorder="true" applyAlignment="true" applyProtection="false">
      <alignment horizontal="center" vertical="center" textRotation="0" wrapText="false" indent="0" shrinkToFit="false"/>
      <protection locked="true" hidden="false"/>
    </xf>
    <xf numFmtId="165" fontId="12" fillId="9" borderId="18" xfId="0" applyFont="true" applyBorder="true" applyAlignment="true" applyProtection="false">
      <alignment horizontal="center" vertical="bottom" textRotation="0" wrapText="false" indent="0" shrinkToFit="false"/>
      <protection locked="true" hidden="false"/>
    </xf>
    <xf numFmtId="165" fontId="17" fillId="9" borderId="18" xfId="0" applyFont="true" applyBorder="true" applyAlignment="true" applyProtection="false">
      <alignment horizontal="center" vertical="center" textRotation="0" wrapText="true" indent="0" shrinkToFit="false"/>
      <protection locked="true" hidden="false"/>
    </xf>
    <xf numFmtId="164" fontId="12" fillId="16" borderId="18" xfId="19" applyFont="true" applyBorder="true" applyAlignment="true" applyProtection="true">
      <alignment horizontal="center" vertical="center" textRotation="0" wrapText="false" indent="0" shrinkToFit="false"/>
      <protection locked="true" hidden="false"/>
    </xf>
    <xf numFmtId="164" fontId="12" fillId="0" borderId="18" xfId="19" applyFont="true" applyBorder="true" applyAlignment="true" applyProtection="true">
      <alignment horizontal="center" vertical="center" textRotation="0" wrapText="false" indent="0" shrinkToFit="false"/>
      <protection locked="true" hidden="false"/>
    </xf>
    <xf numFmtId="174" fontId="12" fillId="0" borderId="18" xfId="0" applyFont="true" applyBorder="true" applyAlignment="true" applyProtection="false">
      <alignment horizontal="center" vertical="center" textRotation="0" wrapText="false" indent="0" shrinkToFit="false"/>
      <protection locked="true" hidden="false"/>
    </xf>
    <xf numFmtId="165" fontId="12" fillId="9" borderId="0" xfId="0" applyFont="true" applyBorder="false" applyAlignment="true" applyProtection="false">
      <alignment horizontal="general" vertical="center" textRotation="0" wrapText="false" indent="0" shrinkToFit="false"/>
      <protection locked="true" hidden="false"/>
    </xf>
    <xf numFmtId="165" fontId="12" fillId="16" borderId="18" xfId="0" applyFont="true" applyBorder="true" applyAlignment="true" applyProtection="false">
      <alignment horizontal="center" vertical="center" textRotation="0" wrapText="false" indent="0" shrinkToFit="false"/>
      <protection locked="true" hidden="false"/>
    </xf>
    <xf numFmtId="165" fontId="12" fillId="9" borderId="21" xfId="0" applyFont="true" applyBorder="true" applyAlignment="true" applyProtection="false">
      <alignment horizontal="center" vertical="center" textRotation="0" wrapText="false" indent="0" shrinkToFit="false"/>
      <protection locked="true" hidden="false"/>
    </xf>
    <xf numFmtId="165" fontId="12" fillId="9" borderId="22" xfId="0" applyFont="true" applyBorder="true" applyAlignment="true" applyProtection="false">
      <alignment horizontal="center" vertical="center" textRotation="0" wrapText="false" indent="0" shrinkToFit="false"/>
      <protection locked="true" hidden="false"/>
    </xf>
    <xf numFmtId="165" fontId="12" fillId="9" borderId="23" xfId="0" applyFont="true" applyBorder="true" applyAlignment="true" applyProtection="false">
      <alignment horizontal="center" vertical="center" textRotation="0" wrapText="false" indent="0" shrinkToFit="false"/>
      <protection locked="true" hidden="false"/>
    </xf>
    <xf numFmtId="165" fontId="12" fillId="16" borderId="20" xfId="0" applyFont="true" applyBorder="true" applyAlignment="true" applyProtection="false">
      <alignment horizontal="center" vertical="center" textRotation="0" wrapText="false" indent="0" shrinkToFit="false"/>
      <protection locked="true" hidden="false"/>
    </xf>
    <xf numFmtId="165" fontId="12" fillId="0" borderId="20" xfId="0" applyFont="true" applyBorder="true" applyAlignment="true" applyProtection="true">
      <alignment horizontal="center" vertical="center" textRotation="0" wrapText="false" indent="0" shrinkToFit="false"/>
      <protection locked="false" hidden="false"/>
    </xf>
    <xf numFmtId="165" fontId="12" fillId="9" borderId="25" xfId="0" applyFont="true" applyBorder="true" applyAlignment="true" applyProtection="false">
      <alignment horizontal="center" vertical="center" textRotation="0" wrapText="false" indent="0" shrinkToFit="false"/>
      <protection locked="true" hidden="false"/>
    </xf>
    <xf numFmtId="165" fontId="12" fillId="9" borderId="26" xfId="0" applyFont="true" applyBorder="true" applyAlignment="true" applyProtection="false">
      <alignment horizontal="center" vertical="center" textRotation="0" wrapText="false" indent="0" shrinkToFit="false"/>
      <protection locked="true" hidden="false"/>
    </xf>
    <xf numFmtId="165" fontId="12" fillId="9" borderId="27" xfId="0" applyFont="true" applyBorder="true" applyAlignment="true" applyProtection="false">
      <alignment horizontal="center" vertical="center" textRotation="0" wrapText="false" indent="0" shrinkToFit="false"/>
      <protection locked="true" hidden="false"/>
    </xf>
    <xf numFmtId="165" fontId="17" fillId="9" borderId="28" xfId="0" applyFont="true" applyBorder="true" applyAlignment="true" applyProtection="false">
      <alignment horizontal="center" vertical="center" textRotation="90" wrapText="false" indent="0" shrinkToFit="false"/>
      <protection locked="true" hidden="false"/>
    </xf>
    <xf numFmtId="169" fontId="17" fillId="17" borderId="20" xfId="0" applyFont="true" applyBorder="true" applyAlignment="true" applyProtection="false">
      <alignment horizontal="center" vertical="center" textRotation="0" wrapText="true" indent="0" shrinkToFit="false"/>
      <protection locked="true" hidden="false"/>
    </xf>
    <xf numFmtId="165" fontId="17" fillId="17" borderId="20" xfId="0" applyFont="true" applyBorder="true" applyAlignment="true" applyProtection="false">
      <alignment horizontal="center" vertical="center" textRotation="0" wrapText="true" indent="0" shrinkToFit="false"/>
      <protection locked="true" hidden="false"/>
    </xf>
    <xf numFmtId="165" fontId="12" fillId="17" borderId="20" xfId="0" applyFont="true" applyBorder="true" applyAlignment="true" applyProtection="false">
      <alignment horizontal="center" vertical="center" textRotation="0" wrapText="false" indent="0" shrinkToFit="false"/>
      <protection locked="true" hidden="false"/>
    </xf>
    <xf numFmtId="165" fontId="12" fillId="17" borderId="20" xfId="0" applyFont="true" applyBorder="true" applyAlignment="true" applyProtection="true">
      <alignment horizontal="center" vertical="center" textRotation="0" wrapText="false" indent="0" shrinkToFit="false"/>
      <protection locked="false" hidden="false"/>
    </xf>
    <xf numFmtId="165" fontId="12" fillId="17" borderId="25" xfId="0" applyFont="true" applyBorder="true" applyAlignment="true" applyProtection="false">
      <alignment horizontal="center" vertical="center" textRotation="0" wrapText="false" indent="0" shrinkToFit="false"/>
      <protection locked="true" hidden="false"/>
    </xf>
    <xf numFmtId="165" fontId="12" fillId="17" borderId="26" xfId="0" applyFont="true" applyBorder="true" applyAlignment="true" applyProtection="false">
      <alignment horizontal="center" vertical="center" textRotation="0" wrapText="false" indent="0" shrinkToFit="false"/>
      <protection locked="true" hidden="false"/>
    </xf>
    <xf numFmtId="165" fontId="12" fillId="17" borderId="27" xfId="0" applyFont="true" applyBorder="true" applyAlignment="true" applyProtection="false">
      <alignment horizontal="center" vertical="center" textRotation="0" wrapText="false" indent="0" shrinkToFit="false"/>
      <protection locked="true" hidden="false"/>
    </xf>
    <xf numFmtId="165" fontId="19" fillId="17" borderId="20" xfId="0" applyFont="true" applyBorder="true" applyAlignment="true" applyProtection="false">
      <alignment horizontal="center" vertical="center" textRotation="0" wrapText="true" indent="0" shrinkToFit="false"/>
      <protection locked="true" hidden="false"/>
    </xf>
    <xf numFmtId="171" fontId="19" fillId="17" borderId="20" xfId="0" applyFont="true" applyBorder="true" applyAlignment="true" applyProtection="false">
      <alignment horizontal="center" vertical="center" textRotation="0" wrapText="true" indent="0" shrinkToFit="false"/>
      <protection locked="true" hidden="false"/>
    </xf>
    <xf numFmtId="165" fontId="19" fillId="17" borderId="20" xfId="19" applyFont="true" applyBorder="true" applyAlignment="true" applyProtection="true">
      <alignment horizontal="center" vertical="center" textRotation="0" wrapText="true" indent="0" shrinkToFit="false"/>
      <protection locked="true" hidden="false"/>
    </xf>
    <xf numFmtId="165" fontId="19" fillId="17" borderId="18" xfId="0" applyFont="true" applyBorder="true" applyAlignment="true" applyProtection="false">
      <alignment horizontal="center" vertical="center" textRotation="0" wrapText="true" indent="0" shrinkToFit="false"/>
      <protection locked="true" hidden="false"/>
    </xf>
    <xf numFmtId="164" fontId="19" fillId="17" borderId="18" xfId="19" applyFont="true" applyBorder="true" applyAlignment="true" applyProtection="true">
      <alignment horizontal="center" vertical="center" textRotation="0" wrapText="true" indent="0" shrinkToFit="false"/>
      <protection locked="true" hidden="false"/>
    </xf>
    <xf numFmtId="175" fontId="19" fillId="17" borderId="18" xfId="19" applyFont="true" applyBorder="true" applyAlignment="true" applyProtection="true">
      <alignment horizontal="center" vertical="center" textRotation="0" wrapText="true" indent="0" shrinkToFit="false"/>
      <protection locked="true" hidden="false"/>
    </xf>
    <xf numFmtId="165" fontId="12" fillId="17" borderId="18" xfId="0" applyFont="true" applyBorder="true" applyAlignment="true" applyProtection="false">
      <alignment horizontal="center" vertical="center" textRotation="0" wrapText="false" indent="0" shrinkToFit="false"/>
      <protection locked="true" hidden="false"/>
    </xf>
    <xf numFmtId="165" fontId="12" fillId="17" borderId="18" xfId="0" applyFont="true" applyBorder="true" applyAlignment="true" applyProtection="true">
      <alignment horizontal="center" vertical="center" textRotation="0" wrapText="false" indent="0" shrinkToFit="false"/>
      <protection locked="false" hidden="false"/>
    </xf>
    <xf numFmtId="165" fontId="12" fillId="17" borderId="19" xfId="0" applyFont="true" applyBorder="true" applyAlignment="true" applyProtection="false">
      <alignment horizontal="center" vertical="center" textRotation="0" wrapText="false" indent="0" shrinkToFit="false"/>
      <protection locked="true" hidden="false"/>
    </xf>
    <xf numFmtId="165" fontId="12" fillId="17" borderId="21" xfId="0" applyFont="true" applyBorder="true" applyAlignment="true" applyProtection="false">
      <alignment horizontal="center" vertical="center" textRotation="0" wrapText="false" indent="0" shrinkToFit="false"/>
      <protection locked="true" hidden="false"/>
    </xf>
    <xf numFmtId="165" fontId="12" fillId="17" borderId="22" xfId="0" applyFont="true" applyBorder="true" applyAlignment="true" applyProtection="false">
      <alignment horizontal="center" vertical="center" textRotation="0" wrapText="false" indent="0" shrinkToFit="false"/>
      <protection locked="true" hidden="false"/>
    </xf>
    <xf numFmtId="165" fontId="12" fillId="17" borderId="23" xfId="0" applyFont="true" applyBorder="true" applyAlignment="true" applyProtection="false">
      <alignment horizontal="center" vertical="center" textRotation="0" wrapText="false" indent="0" shrinkToFit="false"/>
      <protection locked="true" hidden="false"/>
    </xf>
    <xf numFmtId="175" fontId="19" fillId="17" borderId="18" xfId="0" applyFont="true" applyBorder="true" applyAlignment="true" applyProtection="false">
      <alignment horizontal="center" vertical="center" textRotation="0" wrapText="true" indent="0" shrinkToFit="false"/>
      <protection locked="true" hidden="false"/>
    </xf>
    <xf numFmtId="171" fontId="16" fillId="9" borderId="0" xfId="0" applyFont="true" applyBorder="true" applyAlignment="true" applyProtection="false">
      <alignment horizontal="center" vertical="bottom" textRotation="0" wrapText="false" indent="0" shrinkToFit="false"/>
      <protection locked="true" hidden="false"/>
    </xf>
    <xf numFmtId="165" fontId="16" fillId="9" borderId="0" xfId="0" applyFont="true" applyBorder="true" applyAlignment="true" applyProtection="false">
      <alignment horizontal="center" vertical="bottom" textRotation="0" wrapText="false" indent="0" shrinkToFit="false"/>
      <protection locked="true" hidden="false"/>
    </xf>
    <xf numFmtId="171" fontId="16" fillId="3" borderId="0" xfId="0" applyFont="true" applyBorder="true" applyAlignment="true" applyProtection="false">
      <alignment horizontal="center" vertical="bottom" textRotation="0" wrapText="false" indent="0" shrinkToFit="false"/>
      <protection locked="true" hidden="false"/>
    </xf>
  </cellXfs>
  <cellStyles count="70">
    <cellStyle name="Normal" xfId="0" builtinId="0"/>
    <cellStyle name="Comma" xfId="15" builtinId="3"/>
    <cellStyle name="Comma [0]" xfId="16" builtinId="6"/>
    <cellStyle name="Currency" xfId="17" builtinId="4"/>
    <cellStyle name="Currency [0]" xfId="18" builtinId="7"/>
    <cellStyle name="Percent" xfId="19" builtinId="5"/>
    <cellStyle name="Resultado" xfId="20"/>
    <cellStyle name="Resultado2" xfId="21"/>
    <cellStyle name="Sin título1" xfId="22"/>
    <cellStyle name="Sin título10" xfId="23"/>
    <cellStyle name="Sin título11" xfId="24"/>
    <cellStyle name="Sin título12" xfId="25"/>
    <cellStyle name="Sin título13" xfId="26"/>
    <cellStyle name="Sin título14" xfId="27"/>
    <cellStyle name="Sin título15" xfId="28"/>
    <cellStyle name="Sin título16" xfId="29"/>
    <cellStyle name="Sin título17" xfId="30"/>
    <cellStyle name="Sin título18" xfId="31"/>
    <cellStyle name="Sin título19" xfId="32"/>
    <cellStyle name="Sin título2" xfId="33"/>
    <cellStyle name="Sin título20" xfId="34"/>
    <cellStyle name="Sin título21" xfId="35"/>
    <cellStyle name="Sin título22" xfId="36"/>
    <cellStyle name="Sin título23" xfId="37"/>
    <cellStyle name="Sin título24" xfId="38"/>
    <cellStyle name="Sin título25" xfId="39"/>
    <cellStyle name="Sin título26" xfId="40"/>
    <cellStyle name="Sin título27" xfId="41"/>
    <cellStyle name="Sin título28" xfId="42"/>
    <cellStyle name="Sin título29" xfId="43"/>
    <cellStyle name="Sin título3" xfId="44"/>
    <cellStyle name="Sin título30" xfId="45"/>
    <cellStyle name="Sin título31" xfId="46"/>
    <cellStyle name="Sin título32" xfId="47"/>
    <cellStyle name="Sin título33" xfId="48"/>
    <cellStyle name="Sin título34" xfId="49"/>
    <cellStyle name="Sin título35" xfId="50"/>
    <cellStyle name="Sin título36" xfId="51"/>
    <cellStyle name="Sin título37" xfId="52"/>
    <cellStyle name="Sin título38" xfId="53"/>
    <cellStyle name="Sin título39" xfId="54"/>
    <cellStyle name="Sin título4" xfId="55"/>
    <cellStyle name="Sin título40" xfId="56"/>
    <cellStyle name="Sin título41" xfId="57"/>
    <cellStyle name="Sin título42" xfId="58"/>
    <cellStyle name="Sin título43" xfId="59"/>
    <cellStyle name="Sin título44" xfId="60"/>
    <cellStyle name="Sin título45" xfId="61"/>
    <cellStyle name="Sin título46" xfId="62"/>
    <cellStyle name="Sin título47" xfId="63"/>
    <cellStyle name="Sin título48" xfId="64"/>
    <cellStyle name="Sin título49" xfId="65"/>
    <cellStyle name="Sin título5" xfId="66"/>
    <cellStyle name="Sin título50" xfId="67"/>
    <cellStyle name="Sin título51" xfId="68"/>
    <cellStyle name="Sin título52" xfId="69"/>
    <cellStyle name="Sin título53" xfId="70"/>
    <cellStyle name="Sin título54" xfId="71"/>
    <cellStyle name="Sin título55" xfId="72"/>
    <cellStyle name="Sin título56" xfId="73"/>
    <cellStyle name="Sin título57" xfId="74"/>
    <cellStyle name="Sin título58" xfId="75"/>
    <cellStyle name="Sin título59" xfId="76"/>
    <cellStyle name="Sin título6" xfId="77"/>
    <cellStyle name="Sin título60" xfId="78"/>
    <cellStyle name="Sin título7" xfId="79"/>
    <cellStyle name="Sin título8" xfId="80"/>
    <cellStyle name="Sin título9" xfId="81"/>
    <cellStyle name="Título" xfId="82"/>
    <cellStyle name="Título1" xfId="83"/>
  </cellStyles>
  <dxfs count="27">
    <dxf>
      <font>
        <name val="Calibri"/>
        <charset val="1"/>
        <family val="2"/>
        <color rgb="FF333333"/>
        <sz val="11"/>
      </font>
      <fill>
        <patternFill>
          <bgColor rgb="FFFFFF00"/>
        </patternFill>
      </fill>
    </dxf>
    <dxf>
      <font>
        <name val="Calibri"/>
        <charset val="1"/>
        <family val="2"/>
        <color rgb="FF333333"/>
        <sz val="11"/>
      </font>
      <fill>
        <patternFill>
          <bgColor rgb="FF00CC33"/>
        </patternFill>
      </fill>
    </dxf>
    <dxf>
      <font>
        <name val="Calibri"/>
        <charset val="1"/>
        <family val="2"/>
        <color rgb="FF333333"/>
        <sz val="11"/>
      </font>
      <fill>
        <patternFill>
          <bgColor rgb="FFFF0000"/>
        </patternFill>
      </fill>
    </dxf>
    <dxf>
      <font>
        <name val="Calibri"/>
        <charset val="1"/>
        <family val="2"/>
        <color rgb="FF333333"/>
        <sz val="11"/>
      </font>
      <fill>
        <patternFill>
          <bgColor rgb="FFFF0000"/>
        </patternFill>
      </fill>
    </dxf>
    <dxf>
      <font>
        <name val="Calibri"/>
        <charset val="1"/>
        <family val="2"/>
        <color rgb="FF333333"/>
        <sz val="11"/>
      </font>
      <fill>
        <patternFill>
          <bgColor rgb="FFFFFF00"/>
        </patternFill>
      </fill>
    </dxf>
    <dxf>
      <font>
        <name val="Calibri"/>
        <charset val="1"/>
        <family val="2"/>
        <color rgb="FF333333"/>
        <sz val="11"/>
      </font>
      <fill>
        <patternFill>
          <bgColor rgb="FF00CC33"/>
        </patternFill>
      </fill>
    </dxf>
    <dxf>
      <font>
        <name val="Calibri"/>
        <charset val="1"/>
        <family val="2"/>
        <color rgb="FF333333"/>
        <sz val="11"/>
      </font>
      <fill>
        <patternFill>
          <bgColor rgb="FFFF0000"/>
        </patternFill>
      </fill>
    </dxf>
    <dxf>
      <font>
        <name val="Calibri"/>
        <charset val="1"/>
        <family val="2"/>
        <color rgb="FF333333"/>
        <sz val="11"/>
      </font>
      <fill>
        <patternFill>
          <bgColor rgb="FFFFFF00"/>
        </patternFill>
      </fill>
    </dxf>
    <dxf>
      <font>
        <name val="Calibri"/>
        <charset val="1"/>
        <family val="2"/>
        <color rgb="FF333333"/>
        <sz val="11"/>
      </font>
      <fill>
        <patternFill>
          <bgColor rgb="FF00CC33"/>
        </patternFill>
      </fill>
    </dxf>
    <dxf>
      <font>
        <name val="Calibri"/>
        <charset val="1"/>
        <family val="2"/>
        <color rgb="FF333333"/>
        <sz val="11"/>
      </font>
      <fill>
        <patternFill>
          <bgColor rgb="FF00CC33"/>
        </patternFill>
      </fill>
    </dxf>
    <dxf>
      <font>
        <name val="Calibri"/>
        <charset val="1"/>
        <family val="2"/>
        <color rgb="FF333333"/>
        <sz val="11"/>
      </font>
      <fill>
        <patternFill>
          <bgColor rgb="FFFFFF00"/>
        </patternFill>
      </fill>
    </dxf>
    <dxf>
      <font>
        <name val="Calibri"/>
        <charset val="1"/>
        <family val="2"/>
        <color rgb="FF333333"/>
        <sz val="11"/>
      </font>
      <fill>
        <patternFill>
          <bgColor rgb="FFFFFF00"/>
        </patternFill>
      </fill>
    </dxf>
    <dxf>
      <font>
        <name val="Calibri"/>
        <charset val="1"/>
        <family val="2"/>
        <color rgb="FF333333"/>
        <sz val="11"/>
      </font>
      <fill>
        <patternFill>
          <bgColor rgb="FFFF0000"/>
        </patternFill>
      </fill>
    </dxf>
    <dxf>
      <font>
        <name val="Calibri"/>
        <charset val="1"/>
        <family val="2"/>
        <color rgb="FF333333"/>
        <sz val="11"/>
      </font>
      <fill>
        <patternFill>
          <bgColor rgb="FFFFFF00"/>
        </patternFill>
      </fill>
    </dxf>
    <dxf>
      <font>
        <name val="Calibri"/>
        <charset val="1"/>
        <family val="2"/>
        <color rgb="FF333333"/>
        <sz val="11"/>
      </font>
      <fill>
        <patternFill>
          <bgColor rgb="FFFF0000"/>
        </patternFill>
      </fill>
    </dxf>
    <dxf>
      <font>
        <name val="Calibri"/>
        <charset val="1"/>
        <family val="2"/>
        <color rgb="FF333333"/>
        <sz val="11"/>
      </font>
      <fill>
        <patternFill>
          <bgColor rgb="FF00CC33"/>
        </patternFill>
      </fill>
    </dxf>
    <dxf>
      <font>
        <name val="Calibri"/>
        <charset val="1"/>
        <family val="2"/>
        <color rgb="FF333333"/>
        <sz val="11"/>
      </font>
      <fill>
        <patternFill>
          <bgColor rgb="FF00CC33"/>
        </patternFill>
      </fill>
    </dxf>
    <dxf>
      <font>
        <name val="Calibri"/>
        <charset val="1"/>
        <family val="2"/>
        <color rgb="FF333333"/>
        <sz val="11"/>
      </font>
      <numFmt numFmtId="164" formatCode="0%"/>
    </dxf>
    <dxf>
      <font>
        <name val="Calibri"/>
        <charset val="1"/>
        <family val="2"/>
        <color rgb="FF333333"/>
        <sz val="11"/>
      </font>
      <fill>
        <patternFill>
          <bgColor rgb="FF66CC00"/>
        </patternFill>
      </fill>
    </dxf>
    <dxf>
      <font>
        <name val="Calibri"/>
        <charset val="1"/>
        <family val="2"/>
        <color rgb="FF333333"/>
        <sz val="11"/>
      </font>
      <fill>
        <patternFill>
          <bgColor rgb="FFFFFF00"/>
        </patternFill>
      </fill>
    </dxf>
    <dxf>
      <font>
        <name val="Calibri"/>
        <charset val="1"/>
        <family val="2"/>
        <color rgb="FF333333"/>
        <sz val="11"/>
      </font>
      <fill>
        <patternFill>
          <bgColor rgb="FFFF0000"/>
        </patternFill>
      </fill>
    </dxf>
    <dxf>
      <font>
        <name val="Calibri"/>
        <charset val="1"/>
        <family val="2"/>
        <color rgb="FF333333"/>
        <sz val="11"/>
      </font>
      <fill>
        <patternFill>
          <bgColor rgb="FFFF0000"/>
        </patternFill>
      </fill>
    </dxf>
    <dxf>
      <font>
        <name val="Calibri"/>
        <charset val="1"/>
        <family val="2"/>
        <color rgb="FF333333"/>
        <sz val="11"/>
      </font>
      <fill>
        <patternFill>
          <bgColor rgb="FFFF0000"/>
        </patternFill>
      </fill>
    </dxf>
    <dxf>
      <font>
        <name val="Calibri"/>
        <charset val="1"/>
        <family val="2"/>
        <color rgb="FF333333"/>
        <sz val="11"/>
      </font>
      <fill>
        <patternFill>
          <bgColor rgb="FF00CC33"/>
        </patternFill>
      </fill>
    </dxf>
    <dxf>
      <font>
        <name val="Calibri"/>
        <charset val="1"/>
        <family val="2"/>
        <color rgb="FF333333"/>
        <sz val="11"/>
      </font>
      <fill>
        <patternFill>
          <bgColor rgb="FFFFFF00"/>
        </patternFill>
      </fill>
    </dxf>
    <dxf>
      <font>
        <name val="Calibri"/>
        <charset val="1"/>
        <family val="2"/>
        <color rgb="FF333333"/>
        <sz val="11"/>
      </font>
      <fill>
        <patternFill>
          <bgColor rgb="FF00CC33"/>
        </patternFill>
      </fill>
    </dxf>
    <dxf>
      <font>
        <name val="Calibri"/>
        <charset val="1"/>
        <family val="2"/>
        <color rgb="FF333333"/>
        <sz val="11"/>
      </font>
      <fill>
        <patternFill>
          <bgColor rgb="FFFF0000"/>
        </patternFill>
      </fill>
    </dxf>
  </dxfs>
  <colors>
    <indexedColors>
      <rgbColor rgb="FF000000"/>
      <rgbColor rgb="FFFFFFFF"/>
      <rgbColor rgb="FFFF0000"/>
      <rgbColor rgb="FF00CC00"/>
      <rgbColor rgb="FF0000CC"/>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DDDDD"/>
      <rgbColor rgb="FFFFFF99"/>
      <rgbColor rgb="FF99CCFF"/>
      <rgbColor rgb="FFFF99CC"/>
      <rgbColor rgb="FFCC99FF"/>
      <rgbColor rgb="FFF8CEFE"/>
      <rgbColor rgb="FF3366FF"/>
      <rgbColor rgb="FF33CCCC"/>
      <rgbColor rgb="FF66CC00"/>
      <rgbColor rgb="FFFFCC00"/>
      <rgbColor rgb="FFFF9900"/>
      <rgbColor rgb="FFFF3333"/>
      <rgbColor rgb="FF666699"/>
      <rgbColor rgb="FF969696"/>
      <rgbColor rgb="FF003366"/>
      <rgbColor rgb="FF00CC33"/>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E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9" activeCellId="0" sqref="C9"/>
    </sheetView>
  </sheetViews>
  <sheetFormatPr defaultRowHeight="12.8" zeroHeight="false" outlineLevelRow="0" outlineLevelCol="0"/>
  <cols>
    <col collapsed="false" customWidth="true" hidden="false" outlineLevel="0" max="1" min="1" style="0" width="8.67"/>
    <col collapsed="false" customWidth="true" hidden="false" outlineLevel="0" max="2" min="2" style="0" width="22.79"/>
    <col collapsed="false" customWidth="true" hidden="false" outlineLevel="0" max="3" min="3" style="0" width="60.54"/>
    <col collapsed="false" customWidth="true" hidden="false" outlineLevel="0" max="5" min="4" style="0" width="19.12"/>
    <col collapsed="false" customWidth="true" hidden="false" outlineLevel="0" max="1025" min="6" style="0" width="8.67"/>
  </cols>
  <sheetData>
    <row r="2" customFormat="false" ht="19.35" hidden="false" customHeight="false" outlineLevel="0" collapsed="false">
      <c r="A2" s="1" t="s">
        <v>0</v>
      </c>
    </row>
    <row r="3" customFormat="false" ht="15.8" hidden="false" customHeight="false" outlineLevel="0" collapsed="false"/>
    <row r="4" customFormat="false" ht="30" hidden="false" customHeight="false" outlineLevel="0" collapsed="false">
      <c r="A4" s="2" t="s">
        <v>1</v>
      </c>
      <c r="B4" s="2" t="s">
        <v>2</v>
      </c>
      <c r="C4" s="2" t="s">
        <v>3</v>
      </c>
      <c r="D4" s="2" t="s">
        <v>4</v>
      </c>
      <c r="E4" s="2" t="s">
        <v>5</v>
      </c>
    </row>
    <row r="5" customFormat="false" ht="34.2" hidden="false" customHeight="true" outlineLevel="0" collapsed="false">
      <c r="A5" s="3" t="n">
        <v>43180</v>
      </c>
      <c r="B5" s="4" t="s">
        <v>6</v>
      </c>
      <c r="C5" s="5" t="s">
        <v>7</v>
      </c>
      <c r="D5" s="6"/>
      <c r="E5" s="7"/>
    </row>
    <row r="6" customFormat="false" ht="45.6" hidden="false" customHeight="true" outlineLevel="0" collapsed="false">
      <c r="A6" s="3"/>
      <c r="B6" s="4"/>
      <c r="C6" s="5" t="s">
        <v>8</v>
      </c>
      <c r="D6" s="8" t="s">
        <v>9</v>
      </c>
      <c r="E6" s="7" t="s">
        <v>10</v>
      </c>
    </row>
    <row r="7" customFormat="false" ht="56.6" hidden="false" customHeight="false" outlineLevel="0" collapsed="false">
      <c r="A7" s="3"/>
      <c r="B7" s="4"/>
      <c r="C7" s="5" t="s">
        <v>11</v>
      </c>
      <c r="D7" s="8" t="s">
        <v>12</v>
      </c>
      <c r="E7" s="7" t="s">
        <v>13</v>
      </c>
    </row>
    <row r="8" customFormat="false" ht="45" hidden="false" customHeight="true" outlineLevel="0" collapsed="false">
      <c r="A8" s="3"/>
      <c r="B8" s="4"/>
      <c r="C8" s="5" t="s">
        <v>14</v>
      </c>
      <c r="D8" s="9"/>
      <c r="E8" s="10"/>
    </row>
    <row r="9" customFormat="false" ht="34.2" hidden="false" customHeight="true" outlineLevel="0" collapsed="false">
      <c r="A9" s="3"/>
      <c r="B9" s="4"/>
      <c r="C9" s="5" t="s">
        <v>15</v>
      </c>
      <c r="D9" s="9"/>
      <c r="E9" s="10"/>
    </row>
    <row r="10" customFormat="false" ht="88.2" hidden="false" customHeight="true" outlineLevel="0" collapsed="false">
      <c r="A10" s="3"/>
      <c r="B10" s="4"/>
      <c r="C10" s="5" t="s">
        <v>16</v>
      </c>
      <c r="D10" s="9"/>
      <c r="E10" s="10"/>
    </row>
    <row r="11" customFormat="false" ht="34.2" hidden="false" customHeight="true" outlineLevel="0" collapsed="false">
      <c r="A11" s="11"/>
      <c r="B11" s="12"/>
      <c r="D11" s="9"/>
      <c r="E11" s="10"/>
    </row>
    <row r="12" customFormat="false" ht="34.2" hidden="false" customHeight="true" outlineLevel="0" collapsed="false">
      <c r="A12" s="11"/>
      <c r="B12" s="12"/>
      <c r="C12" s="5"/>
      <c r="D12" s="9"/>
      <c r="E12" s="10"/>
    </row>
    <row r="13" customFormat="false" ht="34.2" hidden="false" customHeight="true" outlineLevel="0" collapsed="false">
      <c r="A13" s="11"/>
      <c r="B13" s="13"/>
      <c r="C13" s="5"/>
      <c r="D13" s="9"/>
      <c r="E13" s="10"/>
    </row>
    <row r="14" customFormat="false" ht="34.2" hidden="false" customHeight="true" outlineLevel="0" collapsed="false">
      <c r="A14" s="14"/>
      <c r="B14" s="15"/>
      <c r="C14" s="5"/>
      <c r="D14" s="9"/>
      <c r="E14" s="16"/>
    </row>
    <row r="15" customFormat="false" ht="34.2" hidden="false" customHeight="true" outlineLevel="0" collapsed="false">
      <c r="A15" s="13"/>
      <c r="B15" s="13"/>
      <c r="C15" s="5"/>
      <c r="D15" s="9"/>
      <c r="E15" s="10"/>
    </row>
    <row r="16" customFormat="false" ht="34.2" hidden="false" customHeight="true" outlineLevel="0" collapsed="false">
      <c r="A16" s="13"/>
      <c r="B16" s="13"/>
      <c r="C16" s="5"/>
      <c r="D16" s="9"/>
      <c r="E16" s="10"/>
    </row>
    <row r="17" customFormat="false" ht="34.2" hidden="false" customHeight="true" outlineLevel="0" collapsed="false">
      <c r="A17" s="13"/>
      <c r="B17" s="13"/>
      <c r="C17" s="13"/>
      <c r="D17" s="9"/>
      <c r="E17" s="10"/>
    </row>
    <row r="18" customFormat="false" ht="34.2" hidden="false" customHeight="true" outlineLevel="0" collapsed="false">
      <c r="A18" s="13"/>
      <c r="B18" s="13"/>
      <c r="C18" s="13"/>
      <c r="D18" s="9"/>
      <c r="E18" s="10"/>
    </row>
    <row r="19" customFormat="false" ht="34.2" hidden="false" customHeight="true" outlineLevel="0" collapsed="false">
      <c r="A19" s="13"/>
      <c r="B19" s="13"/>
      <c r="C19" s="13"/>
      <c r="D19" s="9"/>
      <c r="E19" s="10"/>
    </row>
    <row r="20" customFormat="false" ht="34.2" hidden="false" customHeight="true" outlineLevel="0" collapsed="false">
      <c r="A20" s="13"/>
      <c r="B20" s="13"/>
      <c r="C20" s="13"/>
      <c r="D20" s="9"/>
      <c r="E20" s="10"/>
    </row>
    <row r="21" customFormat="false" ht="34.2" hidden="false" customHeight="true" outlineLevel="0" collapsed="false">
      <c r="A21" s="13"/>
      <c r="B21" s="13"/>
      <c r="C21" s="13"/>
      <c r="D21" s="9"/>
      <c r="E21" s="10"/>
    </row>
    <row r="22" customFormat="false" ht="34.2" hidden="false" customHeight="true" outlineLevel="0" collapsed="false">
      <c r="A22" s="13"/>
      <c r="B22" s="13"/>
      <c r="C22" s="13"/>
      <c r="D22" s="9"/>
      <c r="E22" s="10"/>
    </row>
    <row r="23" customFormat="false" ht="34.2" hidden="false" customHeight="true" outlineLevel="0" collapsed="false">
      <c r="A23" s="13"/>
      <c r="B23" s="13"/>
      <c r="C23" s="13"/>
      <c r="D23" s="9"/>
      <c r="E23" s="10"/>
    </row>
    <row r="24" customFormat="false" ht="34.2" hidden="false" customHeight="true" outlineLevel="0" collapsed="false">
      <c r="A24" s="13"/>
      <c r="B24" s="13"/>
      <c r="C24" s="13"/>
      <c r="D24" s="9"/>
      <c r="E24" s="10"/>
    </row>
    <row r="25" customFormat="false" ht="34.2" hidden="false" customHeight="true" outlineLevel="0" collapsed="false">
      <c r="A25" s="13"/>
      <c r="B25" s="13"/>
      <c r="C25" s="13"/>
      <c r="D25" s="9"/>
      <c r="E25" s="10"/>
    </row>
    <row r="26" customFormat="false" ht="34.2" hidden="false" customHeight="true" outlineLevel="0" collapsed="false">
      <c r="A26" s="13"/>
      <c r="B26" s="13"/>
      <c r="C26" s="13"/>
      <c r="D26" s="9"/>
      <c r="E26" s="10"/>
    </row>
    <row r="27" customFormat="false" ht="34.2" hidden="false" customHeight="true" outlineLevel="0" collapsed="false">
      <c r="A27" s="13"/>
      <c r="B27" s="13"/>
      <c r="C27" s="13"/>
      <c r="D27" s="9"/>
      <c r="E27" s="10"/>
    </row>
    <row r="28" customFormat="false" ht="34.2" hidden="false" customHeight="true" outlineLevel="0" collapsed="false">
      <c r="A28" s="13"/>
      <c r="B28" s="13"/>
      <c r="C28" s="13"/>
      <c r="D28" s="9"/>
      <c r="E28" s="10"/>
    </row>
    <row r="29" customFormat="false" ht="34.2" hidden="false" customHeight="true" outlineLevel="0" collapsed="false">
      <c r="A29" s="13"/>
      <c r="B29" s="13"/>
      <c r="C29" s="13"/>
      <c r="D29" s="9"/>
      <c r="E29" s="10"/>
    </row>
    <row r="30" customFormat="false" ht="34.2" hidden="false" customHeight="true" outlineLevel="0" collapsed="false">
      <c r="A30" s="13"/>
      <c r="B30" s="13"/>
      <c r="C30" s="13"/>
      <c r="D30" s="9"/>
      <c r="E30" s="10"/>
    </row>
    <row r="31" customFormat="false" ht="34.2" hidden="false" customHeight="true" outlineLevel="0" collapsed="false">
      <c r="A31" s="13"/>
      <c r="B31" s="13"/>
      <c r="C31" s="13"/>
      <c r="D31" s="9"/>
      <c r="E31" s="10"/>
    </row>
    <row r="32" customFormat="false" ht="34.2" hidden="false" customHeight="true" outlineLevel="0" collapsed="false">
      <c r="A32" s="13"/>
      <c r="B32" s="13"/>
      <c r="C32" s="13"/>
      <c r="D32" s="9"/>
      <c r="E32" s="10"/>
    </row>
    <row r="33" customFormat="false" ht="34.2" hidden="false" customHeight="true" outlineLevel="0" collapsed="false">
      <c r="A33" s="13"/>
      <c r="B33" s="13"/>
      <c r="C33" s="13"/>
      <c r="D33" s="9"/>
      <c r="E33" s="10"/>
    </row>
    <row r="34" customFormat="false" ht="34.2" hidden="false" customHeight="true" outlineLevel="0" collapsed="false">
      <c r="A34" s="13"/>
      <c r="B34" s="13"/>
      <c r="C34" s="13"/>
      <c r="D34" s="9"/>
      <c r="E34" s="10"/>
    </row>
    <row r="35" customFormat="false" ht="34.2" hidden="false" customHeight="true" outlineLevel="0" collapsed="false">
      <c r="A35" s="13"/>
      <c r="B35" s="13"/>
      <c r="C35" s="13"/>
      <c r="D35" s="9"/>
      <c r="E35" s="10"/>
    </row>
    <row r="36" customFormat="false" ht="34.2" hidden="false" customHeight="true" outlineLevel="0" collapsed="false">
      <c r="A36" s="13"/>
      <c r="B36" s="13"/>
      <c r="C36" s="13"/>
      <c r="D36" s="9"/>
      <c r="E36" s="10"/>
    </row>
    <row r="37" customFormat="false" ht="34.2" hidden="false" customHeight="true" outlineLevel="0" collapsed="false">
      <c r="A37" s="13"/>
      <c r="B37" s="13"/>
      <c r="C37" s="13"/>
      <c r="D37" s="9"/>
      <c r="E37" s="10"/>
    </row>
    <row r="38" customFormat="false" ht="34.2" hidden="false" customHeight="true" outlineLevel="0" collapsed="false">
      <c r="A38" s="13"/>
      <c r="B38" s="13"/>
      <c r="C38" s="13"/>
      <c r="D38" s="9"/>
      <c r="E38" s="10"/>
    </row>
    <row r="39" customFormat="false" ht="34.2" hidden="false" customHeight="true" outlineLevel="0" collapsed="false">
      <c r="A39" s="13"/>
      <c r="B39" s="13"/>
      <c r="C39" s="13"/>
      <c r="D39" s="9"/>
      <c r="E39" s="10"/>
    </row>
    <row r="40" customFormat="false" ht="34.2" hidden="false" customHeight="true" outlineLevel="0" collapsed="false">
      <c r="A40" s="13"/>
      <c r="B40" s="13"/>
      <c r="C40" s="13"/>
      <c r="D40" s="9"/>
      <c r="E40" s="10"/>
    </row>
    <row r="41" customFormat="false" ht="34.2" hidden="false" customHeight="true" outlineLevel="0" collapsed="false">
      <c r="A41" s="13"/>
      <c r="B41" s="13"/>
      <c r="C41" s="13"/>
      <c r="D41" s="9"/>
      <c r="E41" s="10"/>
    </row>
    <row r="42" customFormat="false" ht="34.2" hidden="false" customHeight="true" outlineLevel="0" collapsed="false">
      <c r="A42" s="13"/>
      <c r="B42" s="13"/>
      <c r="C42" s="13"/>
      <c r="D42" s="9"/>
      <c r="E42" s="10"/>
    </row>
    <row r="43" customFormat="false" ht="34.2" hidden="false" customHeight="true" outlineLevel="0" collapsed="false">
      <c r="A43" s="13"/>
      <c r="B43" s="13"/>
      <c r="C43" s="13"/>
      <c r="D43" s="9"/>
      <c r="E43" s="10"/>
    </row>
    <row r="44" customFormat="false" ht="34.2" hidden="false" customHeight="true" outlineLevel="0" collapsed="false">
      <c r="A44" s="13"/>
      <c r="B44" s="13"/>
      <c r="C44" s="13"/>
      <c r="D44" s="9"/>
      <c r="E44" s="10"/>
    </row>
    <row r="45" customFormat="false" ht="34.2" hidden="false" customHeight="true" outlineLevel="0" collapsed="false">
      <c r="A45" s="13"/>
      <c r="B45" s="13"/>
      <c r="C45" s="13"/>
      <c r="D45" s="9"/>
      <c r="E45" s="10"/>
    </row>
    <row r="46" customFormat="false" ht="34.2" hidden="false" customHeight="true" outlineLevel="0" collapsed="false">
      <c r="A46" s="13"/>
      <c r="B46" s="13"/>
      <c r="C46" s="13"/>
      <c r="D46" s="9"/>
      <c r="E46" s="10"/>
    </row>
    <row r="47" customFormat="false" ht="34.2" hidden="false" customHeight="true" outlineLevel="0" collapsed="false">
      <c r="A47" s="13"/>
      <c r="B47" s="13"/>
      <c r="C47" s="13"/>
      <c r="D47" s="9"/>
      <c r="E47" s="10"/>
    </row>
    <row r="48" customFormat="false" ht="34.2" hidden="false" customHeight="true" outlineLevel="0" collapsed="false">
      <c r="A48" s="13"/>
      <c r="B48" s="13"/>
      <c r="C48" s="13"/>
      <c r="D48" s="9"/>
      <c r="E48" s="10"/>
    </row>
    <row r="49" customFormat="false" ht="34.2" hidden="false" customHeight="true" outlineLevel="0" collapsed="false">
      <c r="A49" s="13"/>
      <c r="B49" s="13"/>
      <c r="C49" s="13"/>
      <c r="D49" s="9"/>
      <c r="E49" s="10"/>
    </row>
    <row r="50" customFormat="false" ht="34.2" hidden="false" customHeight="true" outlineLevel="0" collapsed="false">
      <c r="A50" s="13"/>
      <c r="B50" s="13"/>
      <c r="C50" s="13"/>
      <c r="D50" s="9"/>
      <c r="E50" s="10"/>
    </row>
    <row r="51" customFormat="false" ht="34.2" hidden="false" customHeight="true" outlineLevel="0" collapsed="false">
      <c r="A51" s="13"/>
      <c r="B51" s="13"/>
      <c r="C51" s="13"/>
      <c r="D51" s="9"/>
      <c r="E51" s="10"/>
    </row>
    <row r="52" customFormat="false" ht="34.2" hidden="false" customHeight="true" outlineLevel="0" collapsed="false">
      <c r="A52" s="13"/>
      <c r="B52" s="13"/>
      <c r="C52" s="13"/>
      <c r="D52" s="9"/>
      <c r="E52" s="10"/>
    </row>
    <row r="53" customFormat="false" ht="34.2" hidden="false" customHeight="true" outlineLevel="0" collapsed="false">
      <c r="A53" s="13"/>
      <c r="B53" s="13"/>
      <c r="C53" s="13"/>
      <c r="D53" s="9"/>
      <c r="E53" s="10"/>
    </row>
    <row r="54" customFormat="false" ht="34.2" hidden="false" customHeight="true" outlineLevel="0" collapsed="false">
      <c r="A54" s="13"/>
      <c r="B54" s="13"/>
      <c r="C54" s="13"/>
      <c r="D54" s="9"/>
      <c r="E54" s="10"/>
    </row>
    <row r="55" customFormat="false" ht="34.2" hidden="false" customHeight="true" outlineLevel="0" collapsed="false">
      <c r="A55" s="13"/>
      <c r="B55" s="13"/>
      <c r="C55" s="13"/>
      <c r="D55" s="9"/>
      <c r="E55" s="10"/>
    </row>
    <row r="56" customFormat="false" ht="34.2" hidden="false" customHeight="true" outlineLevel="0" collapsed="false">
      <c r="A56" s="13"/>
      <c r="B56" s="13"/>
      <c r="C56" s="13"/>
      <c r="D56" s="9"/>
      <c r="E56" s="10"/>
    </row>
    <row r="57" customFormat="false" ht="34.2" hidden="false" customHeight="true" outlineLevel="0" collapsed="false">
      <c r="A57" s="13"/>
      <c r="B57" s="13"/>
      <c r="C57" s="13"/>
      <c r="D57" s="9"/>
      <c r="E57" s="10"/>
    </row>
    <row r="58" customFormat="false" ht="34.2" hidden="false" customHeight="true" outlineLevel="0" collapsed="false">
      <c r="A58" s="13"/>
      <c r="B58" s="13"/>
      <c r="C58" s="13"/>
      <c r="D58" s="9"/>
      <c r="E58" s="10"/>
    </row>
  </sheetData>
  <sheetProtection sheet="true" objects="true" scenarios="true"/>
  <mergeCells count="2">
    <mergeCell ref="A5:A10"/>
    <mergeCell ref="B5:B10"/>
  </mergeCells>
  <printOptions headings="false" gridLines="false" gridLinesSet="true" horizontalCentered="false" verticalCentered="false"/>
  <pageMargins left="0.7875" right="0.7875" top="1.025" bottom="1.025"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&amp;C&amp;"Arial,Normal"&amp;10Página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MJ148"/>
  <sheetViews>
    <sheetView showFormulas="false" showGridLines="true" showRowColHeaders="true" showZeros="true" rightToLeft="false" tabSelected="true" showOutlineSymbols="true" defaultGridColor="true" view="normal" topLeftCell="A7" colorId="64" zoomScale="100" zoomScaleNormal="100" zoomScalePageLayoutView="100" workbookViewId="0">
      <pane xSplit="5753" ySplit="0" topLeftCell="BA7" activePane="topRight" state="split"/>
      <selection pane="topLeft" activeCell="A7" activeCellId="0" sqref="A7"/>
      <selection pane="topRight" activeCell="BC17" activeCellId="0" sqref="BC17"/>
    </sheetView>
  </sheetViews>
  <sheetFormatPr defaultRowHeight="14.65" zeroHeight="false" outlineLevelRow="0" outlineLevelCol="0"/>
  <cols>
    <col collapsed="false" customWidth="true" hidden="false" outlineLevel="0" max="1" min="1" style="17" width="9.29"/>
    <col collapsed="false" customWidth="true" hidden="false" outlineLevel="0" max="2" min="2" style="17" width="4.86"/>
    <col collapsed="false" customWidth="true" hidden="false" outlineLevel="0" max="3" min="3" style="18" width="20.57"/>
    <col collapsed="false" customWidth="true" hidden="false" outlineLevel="0" max="4" min="4" style="19" width="19.16"/>
    <col collapsed="false" customWidth="true" hidden="true" outlineLevel="0" max="5" min="5" style="20" width="12.32"/>
    <col collapsed="false" customWidth="true" hidden="false" outlineLevel="0" max="6" min="6" style="20" width="11.67"/>
    <col collapsed="false" customWidth="true" hidden="true" outlineLevel="0" max="7" min="7" style="20" width="26.23"/>
    <col collapsed="false" customWidth="true" hidden="false" outlineLevel="0" max="9" min="8" style="20" width="12.17"/>
    <col collapsed="false" customWidth="true" hidden="false" outlineLevel="0" max="10" min="10" style="20" width="9.13"/>
    <col collapsed="false" customWidth="true" hidden="false" outlineLevel="0" max="14" min="11" style="21" width="10.12"/>
    <col collapsed="false" customWidth="true" hidden="false" outlineLevel="0" max="15" min="15" style="21" width="9.97"/>
    <col collapsed="false" customWidth="true" hidden="false" outlineLevel="0" max="21" min="16" style="21" width="10.12"/>
    <col collapsed="false" customWidth="true" hidden="false" outlineLevel="0" max="23" min="22" style="22" width="10.12"/>
    <col collapsed="false" customWidth="true" hidden="true" outlineLevel="0" max="25" min="24" style="21" width="10.12"/>
    <col collapsed="false" customWidth="true" hidden="false" outlineLevel="0" max="61" min="26" style="21" width="12.86"/>
    <col collapsed="false" customWidth="true" hidden="false" outlineLevel="0" max="62" min="62" style="21" width="14.69"/>
    <col collapsed="false" customWidth="true" hidden="false" outlineLevel="0" max="63" min="63" style="20" width="13.77"/>
    <col collapsed="false" customWidth="true" hidden="false" outlineLevel="0" max="285" min="64" style="20" width="10.12"/>
    <col collapsed="false" customWidth="true" hidden="false" outlineLevel="0" max="1025" min="286" style="0" width="10.12"/>
  </cols>
  <sheetData>
    <row r="1" customFormat="false" ht="14.65" hidden="false" customHeight="true" outlineLevel="0" collapsed="false">
      <c r="A1" s="23" t="s">
        <v>17</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row>
    <row r="2" customFormat="false" ht="18.75" hidden="false" customHeight="true" outlineLevel="0" collapsed="false">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row>
    <row r="3" customFormat="false" ht="24" hidden="false" customHeight="true" outlineLevel="0" collapsed="false">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row>
    <row r="4" customFormat="false" ht="24" hidden="false" customHeight="true" outlineLevel="0" collapsed="false">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6"/>
      <c r="BK4" s="27"/>
    </row>
    <row r="5" customFormat="false" ht="24" hidden="false" customHeight="true" outlineLevel="0" collapsed="false">
      <c r="A5" s="24"/>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6"/>
      <c r="BK5" s="27"/>
    </row>
    <row r="6" customFormat="false" ht="24" hidden="false" customHeight="true" outlineLevel="0" collapsed="false">
      <c r="A6" s="24"/>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6"/>
      <c r="BK6" s="27"/>
    </row>
    <row r="7" customFormat="false" ht="12.75" hidden="false" customHeight="true" outlineLevel="0" collapsed="false">
      <c r="A7" s="28" t="s">
        <v>18</v>
      </c>
      <c r="B7" s="28"/>
      <c r="C7" s="28"/>
      <c r="D7" s="28"/>
      <c r="E7" s="29"/>
      <c r="F7" s="29"/>
      <c r="G7" s="30"/>
      <c r="H7" s="31" t="s">
        <v>19</v>
      </c>
      <c r="I7" s="31"/>
      <c r="J7" s="31"/>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3" t="s">
        <v>20</v>
      </c>
      <c r="BJ7" s="33"/>
      <c r="BK7" s="33"/>
    </row>
    <row r="8" customFormat="false" ht="14.65" hidden="false" customHeight="false" outlineLevel="0" collapsed="false">
      <c r="A8" s="28"/>
      <c r="B8" s="28"/>
      <c r="C8" s="28"/>
      <c r="D8" s="28"/>
      <c r="E8" s="34"/>
      <c r="F8" s="34"/>
      <c r="G8" s="35"/>
      <c r="H8" s="31"/>
      <c r="I8" s="31"/>
      <c r="J8" s="31"/>
      <c r="K8" s="36" t="n">
        <v>42742</v>
      </c>
      <c r="L8" s="36" t="n">
        <v>42773</v>
      </c>
      <c r="M8" s="36" t="n">
        <v>42825</v>
      </c>
      <c r="N8" s="36" t="n">
        <v>42853</v>
      </c>
      <c r="O8" s="36" t="n">
        <v>42886</v>
      </c>
      <c r="P8" s="36" t="n">
        <v>42916</v>
      </c>
      <c r="Q8" s="36" t="n">
        <v>42947</v>
      </c>
      <c r="R8" s="36" t="n">
        <v>42978</v>
      </c>
      <c r="S8" s="36" t="n">
        <v>43008</v>
      </c>
      <c r="T8" s="36" t="n">
        <v>43039</v>
      </c>
      <c r="U8" s="36" t="n">
        <v>43069</v>
      </c>
      <c r="V8" s="36" t="n">
        <v>43100</v>
      </c>
      <c r="W8" s="36" t="n">
        <v>43131</v>
      </c>
      <c r="X8" s="36" t="n">
        <v>43100</v>
      </c>
      <c r="Y8" s="36" t="n">
        <v>43131</v>
      </c>
      <c r="Z8" s="36" t="n">
        <v>43132</v>
      </c>
      <c r="AA8" s="36" t="n">
        <v>43160</v>
      </c>
      <c r="AB8" s="36" t="n">
        <v>43191</v>
      </c>
      <c r="AC8" s="36" t="n">
        <v>43221</v>
      </c>
      <c r="AD8" s="36" t="n">
        <v>43252</v>
      </c>
      <c r="AE8" s="36" t="n">
        <v>43282</v>
      </c>
      <c r="AF8" s="36" t="n">
        <v>43313</v>
      </c>
      <c r="AG8" s="36" t="n">
        <v>43344</v>
      </c>
      <c r="AH8" s="36" t="n">
        <v>43374</v>
      </c>
      <c r="AI8" s="36" t="n">
        <v>43405</v>
      </c>
      <c r="AJ8" s="36" t="n">
        <v>43435</v>
      </c>
      <c r="AK8" s="36" t="n">
        <v>43466</v>
      </c>
      <c r="AL8" s="36" t="n">
        <v>43497</v>
      </c>
      <c r="AM8" s="36" t="n">
        <v>43525</v>
      </c>
      <c r="AN8" s="36" t="n">
        <v>43556</v>
      </c>
      <c r="AO8" s="36" t="n">
        <v>43586</v>
      </c>
      <c r="AP8" s="36" t="n">
        <v>43617</v>
      </c>
      <c r="AQ8" s="36" t="n">
        <v>43647</v>
      </c>
      <c r="AR8" s="36" t="n">
        <v>43678</v>
      </c>
      <c r="AS8" s="36" t="n">
        <v>43709</v>
      </c>
      <c r="AT8" s="36" t="n">
        <v>43739</v>
      </c>
      <c r="AU8" s="36" t="n">
        <v>43770</v>
      </c>
      <c r="AV8" s="36" t="n">
        <v>43800</v>
      </c>
      <c r="AW8" s="36" t="n">
        <v>43831</v>
      </c>
      <c r="AX8" s="36" t="n">
        <v>43862</v>
      </c>
      <c r="AY8" s="36" t="n">
        <v>43891</v>
      </c>
      <c r="AZ8" s="36" t="n">
        <v>43922</v>
      </c>
      <c r="BA8" s="36" t="n">
        <v>43952</v>
      </c>
      <c r="BB8" s="36" t="n">
        <v>43983</v>
      </c>
      <c r="BC8" s="36" t="n">
        <v>44013</v>
      </c>
      <c r="BD8" s="36" t="n">
        <v>44044</v>
      </c>
      <c r="BE8" s="36" t="n">
        <v>44075</v>
      </c>
      <c r="BF8" s="36" t="n">
        <v>44105</v>
      </c>
      <c r="BG8" s="36" t="n">
        <v>44136</v>
      </c>
      <c r="BH8" s="36" t="n">
        <v>44166</v>
      </c>
      <c r="BI8" s="33"/>
      <c r="BJ8" s="33"/>
      <c r="BK8" s="33"/>
    </row>
    <row r="9" customFormat="false" ht="14.65" hidden="false" customHeight="false" outlineLevel="0" collapsed="false">
      <c r="A9" s="37" t="s">
        <v>21</v>
      </c>
      <c r="B9" s="38" t="s">
        <v>22</v>
      </c>
      <c r="C9" s="38" t="s">
        <v>23</v>
      </c>
      <c r="D9" s="38" t="s">
        <v>24</v>
      </c>
      <c r="E9" s="38" t="s">
        <v>25</v>
      </c>
      <c r="F9" s="38" t="s">
        <v>26</v>
      </c>
      <c r="G9" s="38" t="s">
        <v>27</v>
      </c>
      <c r="H9" s="39" t="s">
        <v>28</v>
      </c>
      <c r="I9" s="40" t="s">
        <v>29</v>
      </c>
      <c r="J9" s="41" t="s">
        <v>30</v>
      </c>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3"/>
      <c r="BJ9" s="33"/>
      <c r="BK9" s="33"/>
    </row>
    <row r="10" customFormat="false" ht="29.85" hidden="false" customHeight="true" outlineLevel="0" collapsed="false">
      <c r="A10" s="42" t="s">
        <v>31</v>
      </c>
      <c r="B10" s="43" t="n">
        <v>1</v>
      </c>
      <c r="C10" s="44" t="s">
        <v>32</v>
      </c>
      <c r="D10" s="45" t="s">
        <v>33</v>
      </c>
      <c r="E10" s="45" t="s">
        <v>34</v>
      </c>
      <c r="F10" s="46" t="s">
        <v>35</v>
      </c>
      <c r="G10" s="47" t="s">
        <v>36</v>
      </c>
      <c r="H10" s="48" t="s">
        <v>37</v>
      </c>
      <c r="I10" s="49" t="s">
        <v>38</v>
      </c>
      <c r="J10" s="50" t="s">
        <v>39</v>
      </c>
      <c r="K10" s="51" t="n">
        <v>89</v>
      </c>
      <c r="L10" s="51" t="n">
        <v>82</v>
      </c>
      <c r="M10" s="51" t="n">
        <v>103</v>
      </c>
      <c r="N10" s="51" t="n">
        <v>63</v>
      </c>
      <c r="O10" s="51" t="n">
        <v>86</v>
      </c>
      <c r="P10" s="51" t="n">
        <v>83</v>
      </c>
      <c r="Q10" s="52"/>
      <c r="R10" s="52" t="n">
        <v>76</v>
      </c>
      <c r="S10" s="52" t="n">
        <v>103</v>
      </c>
      <c r="T10" s="52" t="n">
        <v>125</v>
      </c>
      <c r="U10" s="52" t="n">
        <v>210</v>
      </c>
      <c r="V10" s="52" t="n">
        <v>150</v>
      </c>
      <c r="W10" s="53" t="n">
        <v>235</v>
      </c>
      <c r="X10" s="52"/>
      <c r="Y10" s="52"/>
      <c r="Z10" s="52" t="n">
        <v>261</v>
      </c>
      <c r="AA10" s="52" t="n">
        <v>170</v>
      </c>
      <c r="AB10" s="52" t="n">
        <v>208</v>
      </c>
      <c r="AC10" s="52" t="n">
        <v>190</v>
      </c>
      <c r="AD10" s="52" t="n">
        <v>163</v>
      </c>
      <c r="AE10" s="52" t="n">
        <v>155</v>
      </c>
      <c r="AF10" s="52" t="n">
        <v>199</v>
      </c>
      <c r="AG10" s="52" t="n">
        <v>177</v>
      </c>
      <c r="AH10" s="52" t="n">
        <v>164</v>
      </c>
      <c r="AI10" s="52" t="n">
        <v>171</v>
      </c>
      <c r="AJ10" s="52" t="n">
        <v>128</v>
      </c>
      <c r="AK10" s="52" t="n">
        <v>142</v>
      </c>
      <c r="AL10" s="52" t="n">
        <v>160</v>
      </c>
      <c r="AM10" s="52" t="n">
        <v>234</v>
      </c>
      <c r="AN10" s="52" t="n">
        <v>125</v>
      </c>
      <c r="AO10" s="52" t="n">
        <v>163</v>
      </c>
      <c r="AP10" s="52" t="n">
        <v>122</v>
      </c>
      <c r="AQ10" s="52" t="n">
        <v>146</v>
      </c>
      <c r="AR10" s="52" t="n">
        <v>163</v>
      </c>
      <c r="AS10" s="52" t="n">
        <v>155</v>
      </c>
      <c r="AT10" s="52" t="n">
        <v>145</v>
      </c>
      <c r="AU10" s="52" t="n">
        <v>167</v>
      </c>
      <c r="AV10" s="52" t="n">
        <v>134</v>
      </c>
      <c r="AW10" s="52" t="n">
        <v>221</v>
      </c>
      <c r="AX10" s="52" t="n">
        <v>191</v>
      </c>
      <c r="AY10" s="52" t="n">
        <v>134</v>
      </c>
      <c r="AZ10" s="52" t="n">
        <v>72</v>
      </c>
      <c r="BA10" s="52" t="n">
        <v>94</v>
      </c>
      <c r="BB10" s="52" t="n">
        <v>197</v>
      </c>
      <c r="BC10" s="52" t="n">
        <v>117</v>
      </c>
      <c r="BD10" s="52"/>
      <c r="BE10" s="52"/>
      <c r="BF10" s="52"/>
      <c r="BG10" s="52"/>
      <c r="BH10" s="52"/>
      <c r="BI10" s="54"/>
      <c r="BJ10" s="54"/>
      <c r="BK10" s="54"/>
    </row>
    <row r="11" customFormat="false" ht="28.35" hidden="false" customHeight="false" outlineLevel="0" collapsed="false">
      <c r="A11" s="42"/>
      <c r="B11" s="55" t="n">
        <v>2</v>
      </c>
      <c r="C11" s="56" t="s">
        <v>40</v>
      </c>
      <c r="D11" s="57" t="s">
        <v>41</v>
      </c>
      <c r="E11" s="57" t="s">
        <v>34</v>
      </c>
      <c r="F11" s="58" t="s">
        <v>35</v>
      </c>
      <c r="G11" s="59" t="s">
        <v>36</v>
      </c>
      <c r="H11" s="48" t="s">
        <v>42</v>
      </c>
      <c r="I11" s="49" t="s">
        <v>43</v>
      </c>
      <c r="J11" s="50" t="s">
        <v>44</v>
      </c>
      <c r="K11" s="60" t="n">
        <v>133</v>
      </c>
      <c r="L11" s="60" t="n">
        <v>96</v>
      </c>
      <c r="M11" s="60" t="n">
        <v>102</v>
      </c>
      <c r="N11" s="60" t="n">
        <v>56</v>
      </c>
      <c r="O11" s="60" t="n">
        <v>101</v>
      </c>
      <c r="P11" s="60" t="n">
        <v>67</v>
      </c>
      <c r="Q11" s="61"/>
      <c r="R11" s="61" t="n">
        <v>13</v>
      </c>
      <c r="S11" s="61" t="n">
        <v>118</v>
      </c>
      <c r="T11" s="61" t="n">
        <v>529</v>
      </c>
      <c r="U11" s="61" t="n">
        <v>274</v>
      </c>
      <c r="V11" s="61" t="n">
        <v>184</v>
      </c>
      <c r="W11" s="62" t="n">
        <v>178</v>
      </c>
      <c r="X11" s="61"/>
      <c r="Y11" s="61"/>
      <c r="Z11" s="61" t="n">
        <v>170</v>
      </c>
      <c r="AA11" s="61" t="n">
        <v>292</v>
      </c>
      <c r="AB11" s="61" t="n">
        <v>222</v>
      </c>
      <c r="AC11" s="61" t="n">
        <v>252</v>
      </c>
      <c r="AD11" s="61" t="n">
        <v>163</v>
      </c>
      <c r="AE11" s="61" t="n">
        <v>243</v>
      </c>
      <c r="AF11" s="61" t="n">
        <v>185</v>
      </c>
      <c r="AG11" s="61" t="n">
        <v>239</v>
      </c>
      <c r="AH11" s="61" t="n">
        <v>202</v>
      </c>
      <c r="AI11" s="61" t="n">
        <v>228</v>
      </c>
      <c r="AJ11" s="61" t="n">
        <v>115</v>
      </c>
      <c r="AK11" s="61" t="n">
        <v>190</v>
      </c>
      <c r="AL11" s="61" t="n">
        <v>160</v>
      </c>
      <c r="AM11" s="61" t="n">
        <v>159</v>
      </c>
      <c r="AN11" s="61" t="n">
        <v>165</v>
      </c>
      <c r="AO11" s="61" t="n">
        <v>247</v>
      </c>
      <c r="AP11" s="61" t="n">
        <v>275</v>
      </c>
      <c r="AQ11" s="61" t="n">
        <v>247</v>
      </c>
      <c r="AR11" s="61" t="n">
        <v>219</v>
      </c>
      <c r="AS11" s="61" t="n">
        <v>150</v>
      </c>
      <c r="AT11" s="61" t="n">
        <v>219</v>
      </c>
      <c r="AU11" s="61" t="n">
        <v>166</v>
      </c>
      <c r="AV11" s="61" t="n">
        <v>121</v>
      </c>
      <c r="AW11" s="61" t="n">
        <v>126</v>
      </c>
      <c r="AX11" s="61" t="n">
        <v>167</v>
      </c>
      <c r="AY11" s="61" t="n">
        <v>141</v>
      </c>
      <c r="AZ11" s="61" t="n">
        <v>125</v>
      </c>
      <c r="BA11" s="61" t="n">
        <v>152</v>
      </c>
      <c r="BB11" s="61" t="n">
        <v>131</v>
      </c>
      <c r="BC11" s="61" t="n">
        <v>125</v>
      </c>
      <c r="BD11" s="61"/>
      <c r="BE11" s="61"/>
      <c r="BF11" s="61"/>
      <c r="BG11" s="61"/>
      <c r="BH11" s="61"/>
      <c r="BI11" s="63"/>
      <c r="BJ11" s="63"/>
      <c r="BK11" s="63"/>
    </row>
    <row r="12" customFormat="false" ht="28.35" hidden="false" customHeight="false" outlineLevel="0" collapsed="false">
      <c r="A12" s="42"/>
      <c r="B12" s="55" t="n">
        <v>3</v>
      </c>
      <c r="C12" s="56" t="s">
        <v>45</v>
      </c>
      <c r="D12" s="57" t="s">
        <v>46</v>
      </c>
      <c r="E12" s="57" t="s">
        <v>34</v>
      </c>
      <c r="F12" s="58" t="s">
        <v>35</v>
      </c>
      <c r="G12" s="59" t="s">
        <v>47</v>
      </c>
      <c r="H12" s="48" t="s">
        <v>48</v>
      </c>
      <c r="I12" s="49" t="s">
        <v>49</v>
      </c>
      <c r="J12" s="50" t="s">
        <v>50</v>
      </c>
      <c r="K12" s="60" t="n">
        <v>1113</v>
      </c>
      <c r="L12" s="60" t="n">
        <v>1105</v>
      </c>
      <c r="M12" s="60" t="n">
        <v>1130</v>
      </c>
      <c r="N12" s="60" t="n">
        <v>1142</v>
      </c>
      <c r="O12" s="60" t="n">
        <v>1148</v>
      </c>
      <c r="P12" s="60" t="n">
        <v>1181</v>
      </c>
      <c r="Q12" s="61"/>
      <c r="R12" s="61" t="n">
        <v>2458</v>
      </c>
      <c r="S12" s="61" t="n">
        <v>2533</v>
      </c>
      <c r="T12" s="61" t="n">
        <v>2145</v>
      </c>
      <c r="U12" s="61" t="n">
        <v>2095</v>
      </c>
      <c r="V12" s="61" t="n">
        <v>2072</v>
      </c>
      <c r="W12" s="62" t="n">
        <v>2137</v>
      </c>
      <c r="X12" s="61"/>
      <c r="Y12" s="61"/>
      <c r="Z12" s="61" t="n">
        <v>2243</v>
      </c>
      <c r="AA12" s="61" t="n">
        <v>2140</v>
      </c>
      <c r="AB12" s="61" t="n">
        <v>2146</v>
      </c>
      <c r="AC12" s="61" t="n">
        <v>2107</v>
      </c>
      <c r="AD12" s="61" t="n">
        <v>2119</v>
      </c>
      <c r="AE12" s="61" t="n">
        <v>2059</v>
      </c>
      <c r="AF12" s="61" t="n">
        <v>2101</v>
      </c>
      <c r="AG12" s="61" t="n">
        <v>2079</v>
      </c>
      <c r="AH12" s="61" t="n">
        <v>2074</v>
      </c>
      <c r="AI12" s="61" t="n">
        <v>2052</v>
      </c>
      <c r="AJ12" s="61" t="n">
        <v>2091</v>
      </c>
      <c r="AK12" s="61" t="n">
        <v>2067</v>
      </c>
      <c r="AL12" s="61" t="n">
        <v>2093</v>
      </c>
      <c r="AM12" s="61" t="n">
        <v>2189</v>
      </c>
      <c r="AN12" s="61" t="n">
        <v>2181</v>
      </c>
      <c r="AO12" s="61" t="n">
        <v>2138</v>
      </c>
      <c r="AP12" s="61" t="n">
        <v>2011</v>
      </c>
      <c r="AQ12" s="61" t="n">
        <v>1952</v>
      </c>
      <c r="AR12" s="61" t="n">
        <v>1920</v>
      </c>
      <c r="AS12" s="61" t="n">
        <v>1954</v>
      </c>
      <c r="AT12" s="61" t="n">
        <v>1909</v>
      </c>
      <c r="AU12" s="61" t="n">
        <v>1937</v>
      </c>
      <c r="AV12" s="61" t="n">
        <v>1950</v>
      </c>
      <c r="AW12" s="61" t="n">
        <v>2045</v>
      </c>
      <c r="AX12" s="61" t="n">
        <v>2108</v>
      </c>
      <c r="AY12" s="61" t="n">
        <v>2101</v>
      </c>
      <c r="AZ12" s="61" t="n">
        <v>2057</v>
      </c>
      <c r="BA12" s="61" t="n">
        <v>2019</v>
      </c>
      <c r="BB12" s="61" t="n">
        <v>2085</v>
      </c>
      <c r="BC12" s="61" t="n">
        <v>2078</v>
      </c>
      <c r="BD12" s="61"/>
      <c r="BE12" s="61"/>
      <c r="BF12" s="61"/>
      <c r="BG12" s="61"/>
      <c r="BH12" s="61"/>
      <c r="BI12" s="63"/>
      <c r="BJ12" s="63"/>
      <c r="BK12" s="63"/>
    </row>
    <row r="13" customFormat="false" ht="30.7" hidden="false" customHeight="false" outlineLevel="0" collapsed="false">
      <c r="A13" s="42"/>
      <c r="B13" s="64" t="n">
        <v>4</v>
      </c>
      <c r="C13" s="65" t="s">
        <v>51</v>
      </c>
      <c r="D13" s="66" t="s">
        <v>52</v>
      </c>
      <c r="E13" s="66" t="s">
        <v>34</v>
      </c>
      <c r="F13" s="67" t="s">
        <v>35</v>
      </c>
      <c r="G13" s="68" t="s">
        <v>53</v>
      </c>
      <c r="H13" s="48" t="s">
        <v>54</v>
      </c>
      <c r="I13" s="49" t="s">
        <v>55</v>
      </c>
      <c r="J13" s="50" t="s">
        <v>56</v>
      </c>
      <c r="K13" s="69" t="n">
        <f aca="false">+K11/K10</f>
        <v>1.49438202247191</v>
      </c>
      <c r="L13" s="69" t="n">
        <f aca="false">+L11/L10</f>
        <v>1.17073170731707</v>
      </c>
      <c r="M13" s="69" t="n">
        <f aca="false">+M11/M10</f>
        <v>0.990291262135922</v>
      </c>
      <c r="N13" s="69" t="n">
        <f aca="false">+N11/N10</f>
        <v>0.888888888888889</v>
      </c>
      <c r="O13" s="69" t="n">
        <f aca="false">+O11/O10</f>
        <v>1.17441860465116</v>
      </c>
      <c r="P13" s="69" t="n">
        <f aca="false">+P11/P10</f>
        <v>0.807228915662651</v>
      </c>
      <c r="Q13" s="69" t="e">
        <f aca="false">+Q11/Q10</f>
        <v>#DIV/0!</v>
      </c>
      <c r="R13" s="69" t="n">
        <f aca="false">+R11/R10</f>
        <v>0.171052631578947</v>
      </c>
      <c r="S13" s="69" t="n">
        <f aca="false">+S11/S10</f>
        <v>1.14563106796117</v>
      </c>
      <c r="T13" s="69" t="n">
        <f aca="false">+T11/T10</f>
        <v>4.232</v>
      </c>
      <c r="U13" s="69" t="n">
        <f aca="false">+U11/U10</f>
        <v>1.3047619047619</v>
      </c>
      <c r="V13" s="69" t="n">
        <f aca="false">+V11/V10</f>
        <v>1.22666666666667</v>
      </c>
      <c r="W13" s="69" t="n">
        <f aca="false">+W11/W10</f>
        <v>0.757446808510638</v>
      </c>
      <c r="X13" s="69" t="e">
        <f aca="false">+X11/X10</f>
        <v>#DIV/0!</v>
      </c>
      <c r="Y13" s="69" t="e">
        <f aca="false">+Y11/Y10</f>
        <v>#DIV/0!</v>
      </c>
      <c r="Z13" s="69" t="n">
        <f aca="false">+Z11/Z10</f>
        <v>0.651340996168582</v>
      </c>
      <c r="AA13" s="69" t="n">
        <f aca="false">+AA11/AA10</f>
        <v>1.71764705882353</v>
      </c>
      <c r="AB13" s="69" t="n">
        <f aca="false">+AB11/AB10</f>
        <v>1.06730769230769</v>
      </c>
      <c r="AC13" s="69" t="n">
        <f aca="false">+AC11/AC10</f>
        <v>1.32631578947368</v>
      </c>
      <c r="AD13" s="69" t="n">
        <f aca="false">+AD11/AD10</f>
        <v>1</v>
      </c>
      <c r="AE13" s="69" t="n">
        <f aca="false">+AE11/AE10</f>
        <v>1.56774193548387</v>
      </c>
      <c r="AF13" s="69" t="n">
        <f aca="false">+AF11/AF10</f>
        <v>0.92964824120603</v>
      </c>
      <c r="AG13" s="69" t="n">
        <f aca="false">+AG11/AG10</f>
        <v>1.35028248587571</v>
      </c>
      <c r="AH13" s="69" t="n">
        <f aca="false">+AH11/AH10</f>
        <v>1.23170731707317</v>
      </c>
      <c r="AI13" s="69" t="n">
        <f aca="false">+AI11/AI10</f>
        <v>1.33333333333333</v>
      </c>
      <c r="AJ13" s="69" t="n">
        <f aca="false">+AJ11/AJ10</f>
        <v>0.8984375</v>
      </c>
      <c r="AK13" s="69" t="n">
        <f aca="false">+AK11/AK10</f>
        <v>1.33802816901408</v>
      </c>
      <c r="AL13" s="69" t="n">
        <f aca="false">+AL11/AL10</f>
        <v>1</v>
      </c>
      <c r="AM13" s="69" t="n">
        <f aca="false">+AM11/AM10</f>
        <v>0.67948717948718</v>
      </c>
      <c r="AN13" s="69" t="n">
        <f aca="false">+AN11/AN10</f>
        <v>1.32</v>
      </c>
      <c r="AO13" s="69" t="n">
        <f aca="false">+AO11/AO10</f>
        <v>1.51533742331288</v>
      </c>
      <c r="AP13" s="69" t="n">
        <f aca="false">+AP11/AP10</f>
        <v>2.25409836065574</v>
      </c>
      <c r="AQ13" s="69" t="n">
        <f aca="false">+AQ11/AQ10</f>
        <v>1.69178082191781</v>
      </c>
      <c r="AR13" s="69" t="n">
        <f aca="false">+AR11/AR10</f>
        <v>1.34355828220859</v>
      </c>
      <c r="AS13" s="69" t="n">
        <f aca="false">+AS11/AS10</f>
        <v>0.967741935483871</v>
      </c>
      <c r="AT13" s="69" t="n">
        <f aca="false">+AT11/AT10</f>
        <v>1.51034482758621</v>
      </c>
      <c r="AU13" s="69" t="n">
        <f aca="false">+AU11/AU10</f>
        <v>0.994011976047904</v>
      </c>
      <c r="AV13" s="69" t="n">
        <f aca="false">+AV11/AV10</f>
        <v>0.902985074626866</v>
      </c>
      <c r="AW13" s="69" t="n">
        <f aca="false">+AW11/AW10</f>
        <v>0.570135746606335</v>
      </c>
      <c r="AX13" s="69" t="n">
        <f aca="false">+AX11/AX10</f>
        <v>0.87434554973822</v>
      </c>
      <c r="AY13" s="69" t="n">
        <f aca="false">+AY11/AY10</f>
        <v>1.05223880597015</v>
      </c>
      <c r="AZ13" s="69" t="n">
        <f aca="false">+AZ11/AZ10</f>
        <v>1.73611111111111</v>
      </c>
      <c r="BA13" s="69" t="n">
        <f aca="false">+BA11/BA10</f>
        <v>1.61702127659574</v>
      </c>
      <c r="BB13" s="69" t="n">
        <f aca="false">+BB11/BB10</f>
        <v>0.66497461928934</v>
      </c>
      <c r="BC13" s="69" t="n">
        <f aca="false">+BC11/BC10</f>
        <v>1.06837606837607</v>
      </c>
      <c r="BD13" s="69" t="e">
        <f aca="false">+BD11/BD10</f>
        <v>#DIV/0!</v>
      </c>
      <c r="BE13" s="69" t="e">
        <f aca="false">+BE11/BE10</f>
        <v>#DIV/0!</v>
      </c>
      <c r="BF13" s="69" t="e">
        <f aca="false">+BF11/BF10</f>
        <v>#DIV/0!</v>
      </c>
      <c r="BG13" s="69" t="e">
        <f aca="false">+BG11/BG10</f>
        <v>#DIV/0!</v>
      </c>
      <c r="BH13" s="69" t="e">
        <f aca="false">+BH11/BH10</f>
        <v>#DIV/0!</v>
      </c>
      <c r="BI13" s="70"/>
      <c r="BJ13" s="70"/>
      <c r="BK13" s="70"/>
    </row>
    <row r="14" customFormat="false" ht="40.9" hidden="false" customHeight="true" outlineLevel="0" collapsed="false">
      <c r="A14" s="42" t="s">
        <v>57</v>
      </c>
      <c r="B14" s="43" t="n">
        <v>5</v>
      </c>
      <c r="C14" s="44" t="s">
        <v>58</v>
      </c>
      <c r="D14" s="46" t="s">
        <v>59</v>
      </c>
      <c r="E14" s="45" t="s">
        <v>34</v>
      </c>
      <c r="F14" s="46" t="s">
        <v>35</v>
      </c>
      <c r="G14" s="47" t="s">
        <v>60</v>
      </c>
      <c r="H14" s="48" t="s">
        <v>61</v>
      </c>
      <c r="I14" s="49" t="s">
        <v>62</v>
      </c>
      <c r="J14" s="50" t="s">
        <v>63</v>
      </c>
      <c r="K14" s="71" t="n">
        <f aca="false">+K16-K15</f>
        <v>402</v>
      </c>
      <c r="L14" s="71" t="n">
        <f aca="false">+L16-L15</f>
        <v>388</v>
      </c>
      <c r="M14" s="71" t="n">
        <f aca="false">+M16-M15</f>
        <v>371</v>
      </c>
      <c r="N14" s="71" t="n">
        <f aca="false">+N16-N15</f>
        <v>380</v>
      </c>
      <c r="O14" s="71" t="n">
        <f aca="false">+O16-O15</f>
        <v>357</v>
      </c>
      <c r="P14" s="71" t="n">
        <f aca="false">+P16-P15</f>
        <v>765</v>
      </c>
      <c r="Q14" s="71" t="n">
        <f aca="false">+Q16-Q15</f>
        <v>0</v>
      </c>
      <c r="R14" s="71" t="n">
        <f aca="false">+R16-R15</f>
        <v>447</v>
      </c>
      <c r="S14" s="71" t="n">
        <f aca="false">+S16-S15</f>
        <v>453</v>
      </c>
      <c r="T14" s="71" t="n">
        <f aca="false">+T16-T15</f>
        <v>329</v>
      </c>
      <c r="U14" s="71" t="n">
        <f aca="false">+U16-U15</f>
        <v>454</v>
      </c>
      <c r="V14" s="71" t="n">
        <f aca="false">+V16-V15</f>
        <v>261</v>
      </c>
      <c r="W14" s="71" t="n">
        <f aca="false">+W16-W15</f>
        <v>546</v>
      </c>
      <c r="X14" s="71" t="n">
        <f aca="false">+X16-X15</f>
        <v>0</v>
      </c>
      <c r="Y14" s="71" t="n">
        <f aca="false">+Y16-Y15</f>
        <v>0</v>
      </c>
      <c r="Z14" s="71" t="n">
        <f aca="false">+Z16-Z15</f>
        <v>244</v>
      </c>
      <c r="AA14" s="71" t="n">
        <f aca="false">+AA16-AA15</f>
        <v>263</v>
      </c>
      <c r="AB14" s="71" t="n">
        <f aca="false">+AB16-AB15</f>
        <v>287</v>
      </c>
      <c r="AC14" s="71" t="n">
        <f aca="false">+AC16-AC15</f>
        <v>298</v>
      </c>
      <c r="AD14" s="71" t="n">
        <f aca="false">+AD16-AD15</f>
        <v>329</v>
      </c>
      <c r="AE14" s="71" t="n">
        <f aca="false">+AE16-AE15</f>
        <v>327</v>
      </c>
      <c r="AF14" s="71" t="n">
        <f aca="false">+AF16-AF15</f>
        <v>389</v>
      </c>
      <c r="AG14" s="71" t="n">
        <f aca="false">+AG16-AG15</f>
        <v>341</v>
      </c>
      <c r="AH14" s="71" t="n">
        <f aca="false">+AH16-AH15</f>
        <v>335</v>
      </c>
      <c r="AI14" s="71" t="n">
        <f aca="false">+AI16-AI15</f>
        <v>338</v>
      </c>
      <c r="AJ14" s="71" t="n">
        <f aca="false">+AJ16-AJ15</f>
        <v>309</v>
      </c>
      <c r="AK14" s="71" t="n">
        <f aca="false">+AK16-AK15</f>
        <v>290</v>
      </c>
      <c r="AL14" s="71" t="n">
        <f aca="false">+AL16-AL15</f>
        <v>263</v>
      </c>
      <c r="AM14" s="71" t="n">
        <f aca="false">+AM16-AM15</f>
        <v>252</v>
      </c>
      <c r="AN14" s="71" t="n">
        <f aca="false">+AN16-AN15</f>
        <v>221</v>
      </c>
      <c r="AO14" s="71" t="n">
        <f aca="false">+AO16-AO15</f>
        <v>270</v>
      </c>
      <c r="AP14" s="71" t="n">
        <f aca="false">+AP16-AP15</f>
        <v>256</v>
      </c>
      <c r="AQ14" s="71" t="n">
        <f aca="false">+AQ16-AQ15</f>
        <v>271</v>
      </c>
      <c r="AR14" s="71" t="n">
        <f aca="false">+AR16-AR15</f>
        <v>294</v>
      </c>
      <c r="AS14" s="71" t="n">
        <f aca="false">+AS16-AS15</f>
        <v>287</v>
      </c>
      <c r="AT14" s="71" t="n">
        <f aca="false">+AT16-AT15</f>
        <v>287</v>
      </c>
      <c r="AU14" s="71" t="n">
        <f aca="false">+AU16-AU15</f>
        <v>294</v>
      </c>
      <c r="AV14" s="71" t="n">
        <f aca="false">+AV16-AV15</f>
        <v>291</v>
      </c>
      <c r="AW14" s="71" t="n">
        <f aca="false">+AW16-AW15</f>
        <v>258</v>
      </c>
      <c r="AX14" s="71" t="n">
        <f aca="false">+AX16-AX15</f>
        <v>280</v>
      </c>
      <c r="AY14" s="71" t="n">
        <f aca="false">+AY16-AY15</f>
        <v>318</v>
      </c>
      <c r="AZ14" s="71" t="n">
        <f aca="false">+AZ16-AZ15</f>
        <v>293</v>
      </c>
      <c r="BA14" s="71" t="n">
        <f aca="false">+BA16-BA15</f>
        <v>312</v>
      </c>
      <c r="BB14" s="71" t="n">
        <f aca="false">+BB16-BB15</f>
        <v>310</v>
      </c>
      <c r="BC14" s="71" t="n">
        <f aca="false">+BC16-BC15</f>
        <v>300</v>
      </c>
      <c r="BD14" s="71" t="n">
        <f aca="false">+BD16-BD15</f>
        <v>0</v>
      </c>
      <c r="BE14" s="71" t="n">
        <f aca="false">+BE16-BE15</f>
        <v>0</v>
      </c>
      <c r="BF14" s="71" t="n">
        <f aca="false">+BF16-BF15</f>
        <v>0</v>
      </c>
      <c r="BG14" s="71" t="n">
        <f aca="false">+BG16-BG15</f>
        <v>0</v>
      </c>
      <c r="BH14" s="71" t="n">
        <f aca="false">+BH16-BH15</f>
        <v>0</v>
      </c>
      <c r="BI14" s="72"/>
      <c r="BJ14" s="72"/>
      <c r="BK14" s="72"/>
    </row>
    <row r="15" customFormat="false" ht="16.8" hidden="false" customHeight="true" outlineLevel="0" collapsed="false">
      <c r="A15" s="42"/>
      <c r="B15" s="43"/>
      <c r="C15" s="44"/>
      <c r="D15" s="46"/>
      <c r="E15" s="45"/>
      <c r="F15" s="58"/>
      <c r="G15" s="59"/>
      <c r="H15" s="73" t="s">
        <v>64</v>
      </c>
      <c r="I15" s="73"/>
      <c r="J15" s="73"/>
      <c r="K15" s="74" t="n">
        <v>42793</v>
      </c>
      <c r="L15" s="74" t="n">
        <v>42814</v>
      </c>
      <c r="M15" s="74" t="n">
        <v>42843</v>
      </c>
      <c r="N15" s="74" t="n">
        <v>42871</v>
      </c>
      <c r="O15" s="74" t="n">
        <v>42906</v>
      </c>
      <c r="P15" s="74" t="n">
        <v>42934</v>
      </c>
      <c r="Q15" s="75"/>
      <c r="R15" s="75" t="n">
        <v>43007</v>
      </c>
      <c r="S15" s="75" t="n">
        <v>43027</v>
      </c>
      <c r="T15" s="75" t="n">
        <v>43062</v>
      </c>
      <c r="U15" s="75" t="n">
        <v>43089</v>
      </c>
      <c r="V15" s="75" t="n">
        <v>43123</v>
      </c>
      <c r="W15" s="75" t="n">
        <v>43153</v>
      </c>
      <c r="X15" s="75"/>
      <c r="Y15" s="75"/>
      <c r="Z15" s="75" t="n">
        <v>43175</v>
      </c>
      <c r="AA15" s="75" t="n">
        <v>43216</v>
      </c>
      <c r="AB15" s="75" t="n">
        <v>43241</v>
      </c>
      <c r="AC15" s="75" t="n">
        <v>43265</v>
      </c>
      <c r="AD15" s="75" t="n">
        <v>43297</v>
      </c>
      <c r="AE15" s="75" t="n">
        <v>43322</v>
      </c>
      <c r="AF15" s="75" t="n">
        <v>43360</v>
      </c>
      <c r="AG15" s="75" t="n">
        <v>43390</v>
      </c>
      <c r="AH15" s="75" t="n">
        <v>43411</v>
      </c>
      <c r="AI15" s="75" t="n">
        <v>43444</v>
      </c>
      <c r="AJ15" s="75" t="n">
        <v>43473</v>
      </c>
      <c r="AK15" s="75" t="n">
        <v>43501</v>
      </c>
      <c r="AL15" s="75" t="n">
        <v>43528</v>
      </c>
      <c r="AM15" s="75" t="n">
        <v>43556</v>
      </c>
      <c r="AN15" s="75" t="n">
        <v>43591</v>
      </c>
      <c r="AO15" s="75" t="n">
        <v>43622</v>
      </c>
      <c r="AP15" s="75" t="n">
        <v>43651</v>
      </c>
      <c r="AQ15" s="75" t="n">
        <v>43684</v>
      </c>
      <c r="AR15" s="75" t="n">
        <v>43717</v>
      </c>
      <c r="AS15" s="75" t="n">
        <v>43742</v>
      </c>
      <c r="AT15" s="75" t="n">
        <v>43774</v>
      </c>
      <c r="AU15" s="75" t="n">
        <v>43805</v>
      </c>
      <c r="AV15" s="75" t="n">
        <v>43839</v>
      </c>
      <c r="AW15" s="75" t="n">
        <v>43872</v>
      </c>
      <c r="AX15" s="75" t="n">
        <v>43900</v>
      </c>
      <c r="AY15" s="75" t="n">
        <v>43924</v>
      </c>
      <c r="AZ15" s="75" t="n">
        <v>43964</v>
      </c>
      <c r="BA15" s="75" t="n">
        <v>43986</v>
      </c>
      <c r="BB15" s="75" t="n">
        <v>44013</v>
      </c>
      <c r="BC15" s="75" t="n">
        <v>44049</v>
      </c>
      <c r="BD15" s="75"/>
      <c r="BE15" s="75"/>
      <c r="BF15" s="75"/>
      <c r="BG15" s="75"/>
      <c r="BH15" s="75"/>
      <c r="BI15" s="72"/>
      <c r="BJ15" s="72"/>
      <c r="BK15" s="72"/>
    </row>
    <row r="16" customFormat="false" ht="16.8" hidden="false" customHeight="true" outlineLevel="0" collapsed="false">
      <c r="A16" s="42"/>
      <c r="B16" s="43"/>
      <c r="C16" s="44"/>
      <c r="D16" s="46"/>
      <c r="E16" s="45"/>
      <c r="F16" s="58"/>
      <c r="G16" s="59"/>
      <c r="H16" s="73" t="s">
        <v>65</v>
      </c>
      <c r="I16" s="73"/>
      <c r="J16" s="73"/>
      <c r="K16" s="74" t="n">
        <v>43195</v>
      </c>
      <c r="L16" s="74" t="n">
        <v>43202</v>
      </c>
      <c r="M16" s="74" t="n">
        <v>43214</v>
      </c>
      <c r="N16" s="74" t="n">
        <v>43251</v>
      </c>
      <c r="O16" s="74" t="n">
        <v>43263</v>
      </c>
      <c r="P16" s="74" t="n">
        <v>43699</v>
      </c>
      <c r="Q16" s="75"/>
      <c r="R16" s="75" t="n">
        <v>43454</v>
      </c>
      <c r="S16" s="75" t="n">
        <v>43480</v>
      </c>
      <c r="T16" s="75" t="n">
        <v>43391</v>
      </c>
      <c r="U16" s="75" t="n">
        <v>43543</v>
      </c>
      <c r="V16" s="75" t="n">
        <v>43384</v>
      </c>
      <c r="W16" s="75" t="n">
        <v>43699</v>
      </c>
      <c r="X16" s="75"/>
      <c r="Y16" s="75"/>
      <c r="Z16" s="75" t="n">
        <v>43419</v>
      </c>
      <c r="AA16" s="75" t="n">
        <v>43479</v>
      </c>
      <c r="AB16" s="75" t="n">
        <v>43528</v>
      </c>
      <c r="AC16" s="75" t="n">
        <v>43563</v>
      </c>
      <c r="AD16" s="75" t="n">
        <v>43626</v>
      </c>
      <c r="AE16" s="75" t="n">
        <v>43649</v>
      </c>
      <c r="AF16" s="75" t="n">
        <v>43749</v>
      </c>
      <c r="AG16" s="75" t="n">
        <v>43731</v>
      </c>
      <c r="AH16" s="75" t="n">
        <v>43746</v>
      </c>
      <c r="AI16" s="75" t="n">
        <v>43782</v>
      </c>
      <c r="AJ16" s="75" t="n">
        <v>43782</v>
      </c>
      <c r="AK16" s="75" t="n">
        <v>43791</v>
      </c>
      <c r="AL16" s="75" t="n">
        <v>43791</v>
      </c>
      <c r="AM16" s="75" t="n">
        <v>43808</v>
      </c>
      <c r="AN16" s="75" t="n">
        <v>43812</v>
      </c>
      <c r="AO16" s="75" t="n">
        <v>43892</v>
      </c>
      <c r="AP16" s="75" t="n">
        <v>43907</v>
      </c>
      <c r="AQ16" s="75" t="n">
        <v>43955</v>
      </c>
      <c r="AR16" s="75" t="n">
        <v>44011</v>
      </c>
      <c r="AS16" s="75" t="n">
        <v>44029</v>
      </c>
      <c r="AT16" s="75" t="n">
        <v>44061</v>
      </c>
      <c r="AU16" s="75" t="n">
        <v>44099</v>
      </c>
      <c r="AV16" s="75" t="n">
        <v>44130</v>
      </c>
      <c r="AW16" s="75" t="n">
        <v>44130</v>
      </c>
      <c r="AX16" s="75" t="n">
        <v>44180</v>
      </c>
      <c r="AY16" s="75" t="n">
        <v>44242</v>
      </c>
      <c r="AZ16" s="75" t="n">
        <v>44257</v>
      </c>
      <c r="BA16" s="75" t="n">
        <v>44298</v>
      </c>
      <c r="BB16" s="75" t="n">
        <v>44323</v>
      </c>
      <c r="BC16" s="75" t="n">
        <v>44349</v>
      </c>
      <c r="BD16" s="75"/>
      <c r="BE16" s="75"/>
      <c r="BF16" s="75"/>
      <c r="BG16" s="75"/>
      <c r="BH16" s="75"/>
      <c r="BI16" s="72"/>
      <c r="BJ16" s="72"/>
      <c r="BK16" s="72"/>
    </row>
    <row r="17" customFormat="false" ht="40.9" hidden="false" customHeight="true" outlineLevel="0" collapsed="false">
      <c r="A17" s="42"/>
      <c r="B17" s="55" t="n">
        <v>6</v>
      </c>
      <c r="C17" s="56" t="s">
        <v>66</v>
      </c>
      <c r="D17" s="58" t="s">
        <v>67</v>
      </c>
      <c r="E17" s="57" t="s">
        <v>34</v>
      </c>
      <c r="F17" s="58" t="s">
        <v>35</v>
      </c>
      <c r="G17" s="59" t="s">
        <v>60</v>
      </c>
      <c r="H17" s="48" t="s">
        <v>68</v>
      </c>
      <c r="I17" s="49" t="s">
        <v>69</v>
      </c>
      <c r="J17" s="50" t="s">
        <v>70</v>
      </c>
      <c r="K17" s="76" t="n">
        <f aca="false">+K18-K19</f>
        <v>31</v>
      </c>
      <c r="L17" s="76" t="n">
        <f aca="false">+L18-L19</f>
        <v>52</v>
      </c>
      <c r="M17" s="76" t="n">
        <f aca="false">+M18-M19</f>
        <v>49</v>
      </c>
      <c r="N17" s="76" t="n">
        <f aca="false">+N18-N19</f>
        <v>47</v>
      </c>
      <c r="O17" s="76" t="n">
        <f aca="false">+O18-O19</f>
        <v>25</v>
      </c>
      <c r="P17" s="76" t="n">
        <f aca="false">+P18-P19</f>
        <v>25</v>
      </c>
      <c r="Q17" s="76" t="n">
        <f aca="false">+Q18-Q19</f>
        <v>0</v>
      </c>
      <c r="R17" s="76" t="n">
        <f aca="false">+R18-R19</f>
        <v>30</v>
      </c>
      <c r="S17" s="76" t="n">
        <f aca="false">+S18-S19</f>
        <v>17</v>
      </c>
      <c r="T17" s="76" t="n">
        <f aca="false">+T18-T19</f>
        <v>50</v>
      </c>
      <c r="U17" s="76" t="n">
        <f aca="false">+U18-U19</f>
        <v>83</v>
      </c>
      <c r="V17" s="76" t="n">
        <f aca="false">+V18-V19</f>
        <v>92</v>
      </c>
      <c r="W17" s="76" t="n">
        <f aca="false">+W18-W19</f>
        <v>122</v>
      </c>
      <c r="X17" s="76" t="n">
        <f aca="false">+X18-X19</f>
        <v>0</v>
      </c>
      <c r="Y17" s="76" t="n">
        <f aca="false">+Y18-Y19</f>
        <v>0</v>
      </c>
      <c r="Z17" s="76" t="n">
        <v>146</v>
      </c>
      <c r="AA17" s="76" t="n">
        <f aca="false">+AA18-AA19</f>
        <v>100</v>
      </c>
      <c r="AB17" s="76" t="n">
        <f aca="false">+AB18-AB19</f>
        <v>125</v>
      </c>
      <c r="AC17" s="76" t="n">
        <f aca="false">+AC18-AC19</f>
        <v>142</v>
      </c>
      <c r="AD17" s="76" t="n">
        <f aca="false">+AD18-AD19</f>
        <v>230</v>
      </c>
      <c r="AE17" s="76" t="n">
        <f aca="false">+AE18-AE19</f>
        <v>199</v>
      </c>
      <c r="AF17" s="76" t="n">
        <f aca="false">+AF18-AF19</f>
        <v>237</v>
      </c>
      <c r="AG17" s="76" t="n">
        <f aca="false">+AG18-AG19</f>
        <v>265</v>
      </c>
      <c r="AH17" s="76" t="n">
        <f aca="false">+AH18-AH19</f>
        <v>280</v>
      </c>
      <c r="AI17" s="76" t="n">
        <f aca="false">+AI18-AI19</f>
        <v>278</v>
      </c>
      <c r="AJ17" s="76" t="n">
        <f aca="false">+AJ18-AJ19</f>
        <v>307</v>
      </c>
      <c r="AK17" s="76" t="n">
        <f aca="false">+AK18-AK19</f>
        <v>322</v>
      </c>
      <c r="AL17" s="76" t="n">
        <f aca="false">+AL18-AL19</f>
        <v>349</v>
      </c>
      <c r="AM17" s="76" t="n">
        <f aca="false">+AM18-AM19</f>
        <v>340</v>
      </c>
      <c r="AN17" s="76" t="n">
        <f aca="false">+AN18-AN19</f>
        <v>389</v>
      </c>
      <c r="AO17" s="76" t="n">
        <f aca="false">+AO18-AO19</f>
        <v>339</v>
      </c>
      <c r="AP17" s="76" t="n">
        <f aca="false">+AP18-AP19</f>
        <v>368</v>
      </c>
      <c r="AQ17" s="76" t="n">
        <f aca="false">+AQ18-AQ19</f>
        <v>401</v>
      </c>
      <c r="AR17" s="76" t="n">
        <f aca="false">+AR18-AR19</f>
        <v>434</v>
      </c>
      <c r="AS17" s="76" t="n">
        <f aca="false">+AS18-AS19</f>
        <v>459</v>
      </c>
      <c r="AT17" s="76" t="n">
        <f aca="false">+AT18-AT19</f>
        <v>491</v>
      </c>
      <c r="AU17" s="76" t="n">
        <f aca="false">+AU18-AU19</f>
        <v>522</v>
      </c>
      <c r="AV17" s="76" t="n">
        <f aca="false">+AV18-AV19</f>
        <v>556</v>
      </c>
      <c r="AW17" s="76" t="n">
        <f aca="false">+AW18-AW19</f>
        <v>589</v>
      </c>
      <c r="AX17" s="76" t="n">
        <f aca="false">+AX18-AX19</f>
        <v>617</v>
      </c>
      <c r="AY17" s="76" t="n">
        <f aca="false">+AY18-AY19</f>
        <v>641</v>
      </c>
      <c r="AZ17" s="76" t="n">
        <f aca="false">+AZ18-AZ19</f>
        <v>681</v>
      </c>
      <c r="BA17" s="76" t="n">
        <f aca="false">+BA18-BA19</f>
        <v>703</v>
      </c>
      <c r="BB17" s="76" t="n">
        <f aca="false">+BB18-BB19</f>
        <v>324</v>
      </c>
      <c r="BC17" s="76" t="n">
        <f aca="false">+BC18-BC19</f>
        <v>38</v>
      </c>
      <c r="BD17" s="76" t="n">
        <f aca="false">+BD18-BD19</f>
        <v>0</v>
      </c>
      <c r="BE17" s="76" t="n">
        <f aca="false">+BE18-BE19</f>
        <v>0</v>
      </c>
      <c r="BF17" s="76" t="n">
        <f aca="false">+BF18-BF19</f>
        <v>0</v>
      </c>
      <c r="BG17" s="76" t="n">
        <f aca="false">+BG18-BG19</f>
        <v>0</v>
      </c>
      <c r="BH17" s="76" t="n">
        <f aca="false">+BH18-BH19</f>
        <v>0</v>
      </c>
      <c r="BI17" s="77"/>
      <c r="BJ17" s="77"/>
      <c r="BK17" s="77"/>
    </row>
    <row r="18" customFormat="false" ht="19.8" hidden="false" customHeight="true" outlineLevel="0" collapsed="false">
      <c r="A18" s="42"/>
      <c r="B18" s="55"/>
      <c r="C18" s="56"/>
      <c r="D18" s="58"/>
      <c r="E18" s="57"/>
      <c r="F18" s="58"/>
      <c r="G18" s="59"/>
      <c r="H18" s="73" t="s">
        <v>64</v>
      </c>
      <c r="I18" s="73"/>
      <c r="J18" s="73"/>
      <c r="K18" s="74" t="n">
        <v>42793</v>
      </c>
      <c r="L18" s="74" t="n">
        <v>42814</v>
      </c>
      <c r="M18" s="74" t="n">
        <v>42843</v>
      </c>
      <c r="N18" s="74" t="n">
        <v>42871</v>
      </c>
      <c r="O18" s="74" t="n">
        <v>42906</v>
      </c>
      <c r="P18" s="74" t="n">
        <v>42934</v>
      </c>
      <c r="Q18" s="75"/>
      <c r="R18" s="75" t="n">
        <v>43007</v>
      </c>
      <c r="S18" s="75" t="n">
        <v>43027</v>
      </c>
      <c r="T18" s="75" t="n">
        <v>43062</v>
      </c>
      <c r="U18" s="75" t="n">
        <v>43089</v>
      </c>
      <c r="V18" s="75" t="n">
        <v>43123</v>
      </c>
      <c r="W18" s="75" t="n">
        <v>43153</v>
      </c>
      <c r="X18" s="75"/>
      <c r="Y18" s="75"/>
      <c r="Z18" s="75" t="n">
        <v>43175</v>
      </c>
      <c r="AA18" s="75" t="n">
        <v>43216</v>
      </c>
      <c r="AB18" s="75" t="n">
        <v>43241</v>
      </c>
      <c r="AC18" s="75" t="n">
        <v>43265</v>
      </c>
      <c r="AD18" s="75" t="n">
        <v>43297</v>
      </c>
      <c r="AE18" s="75" t="n">
        <v>43322</v>
      </c>
      <c r="AF18" s="75" t="n">
        <v>43360</v>
      </c>
      <c r="AG18" s="75" t="n">
        <v>43390</v>
      </c>
      <c r="AH18" s="75" t="n">
        <v>43411</v>
      </c>
      <c r="AI18" s="75" t="n">
        <v>43444</v>
      </c>
      <c r="AJ18" s="75" t="n">
        <v>43473</v>
      </c>
      <c r="AK18" s="75" t="n">
        <v>43501</v>
      </c>
      <c r="AL18" s="75" t="n">
        <v>43528</v>
      </c>
      <c r="AM18" s="75" t="n">
        <v>43556</v>
      </c>
      <c r="AN18" s="75" t="n">
        <v>43591</v>
      </c>
      <c r="AO18" s="75" t="n">
        <v>43622</v>
      </c>
      <c r="AP18" s="75" t="n">
        <v>43651</v>
      </c>
      <c r="AQ18" s="75" t="n">
        <v>43684</v>
      </c>
      <c r="AR18" s="75" t="n">
        <v>43717</v>
      </c>
      <c r="AS18" s="75" t="n">
        <v>43742</v>
      </c>
      <c r="AT18" s="75" t="n">
        <v>43774</v>
      </c>
      <c r="AU18" s="75" t="n">
        <v>43805</v>
      </c>
      <c r="AV18" s="75" t="n">
        <v>43839</v>
      </c>
      <c r="AW18" s="75" t="n">
        <v>43872</v>
      </c>
      <c r="AX18" s="75" t="n">
        <v>43900</v>
      </c>
      <c r="AY18" s="75" t="n">
        <v>43924</v>
      </c>
      <c r="AZ18" s="75" t="n">
        <v>43964</v>
      </c>
      <c r="BA18" s="75" t="n">
        <v>43986</v>
      </c>
      <c r="BB18" s="75" t="n">
        <v>44013</v>
      </c>
      <c r="BC18" s="75" t="n">
        <v>44049</v>
      </c>
      <c r="BD18" s="75"/>
      <c r="BE18" s="75"/>
      <c r="BF18" s="75"/>
      <c r="BG18" s="75"/>
      <c r="BH18" s="75"/>
      <c r="BI18" s="77"/>
      <c r="BJ18" s="77"/>
      <c r="BK18" s="77"/>
    </row>
    <row r="19" customFormat="false" ht="24" hidden="false" customHeight="true" outlineLevel="0" collapsed="false">
      <c r="A19" s="42"/>
      <c r="B19" s="55"/>
      <c r="C19" s="56"/>
      <c r="D19" s="58"/>
      <c r="E19" s="57"/>
      <c r="F19" s="58"/>
      <c r="G19" s="59"/>
      <c r="H19" s="73" t="s">
        <v>71</v>
      </c>
      <c r="I19" s="73"/>
      <c r="J19" s="73"/>
      <c r="K19" s="74" t="n">
        <v>42762</v>
      </c>
      <c r="L19" s="74" t="n">
        <v>42762</v>
      </c>
      <c r="M19" s="74" t="n">
        <v>42794</v>
      </c>
      <c r="N19" s="74" t="n">
        <v>42824</v>
      </c>
      <c r="O19" s="74" t="n">
        <v>42881</v>
      </c>
      <c r="P19" s="74" t="n">
        <v>42909</v>
      </c>
      <c r="Q19" s="75"/>
      <c r="R19" s="75" t="n">
        <v>42977</v>
      </c>
      <c r="S19" s="75" t="n">
        <v>43010</v>
      </c>
      <c r="T19" s="75" t="n">
        <v>43012</v>
      </c>
      <c r="U19" s="75" t="n">
        <v>43006</v>
      </c>
      <c r="V19" s="75" t="n">
        <v>43031</v>
      </c>
      <c r="W19" s="75" t="n">
        <v>43031</v>
      </c>
      <c r="X19" s="75"/>
      <c r="Y19" s="75"/>
      <c r="Z19" s="75" t="n">
        <v>43029</v>
      </c>
      <c r="AA19" s="75" t="n">
        <v>43116</v>
      </c>
      <c r="AB19" s="75" t="n">
        <v>43116</v>
      </c>
      <c r="AC19" s="75" t="n">
        <v>43123</v>
      </c>
      <c r="AD19" s="75" t="n">
        <v>43067</v>
      </c>
      <c r="AE19" s="75" t="n">
        <v>43123</v>
      </c>
      <c r="AF19" s="75" t="n">
        <v>43123</v>
      </c>
      <c r="AG19" s="75" t="n">
        <v>43125</v>
      </c>
      <c r="AH19" s="75" t="n">
        <v>43131</v>
      </c>
      <c r="AI19" s="75" t="n">
        <v>43166</v>
      </c>
      <c r="AJ19" s="75" t="n">
        <v>43166</v>
      </c>
      <c r="AK19" s="75" t="n">
        <v>43179</v>
      </c>
      <c r="AL19" s="75" t="n">
        <v>43179</v>
      </c>
      <c r="AM19" s="75" t="n">
        <v>43216</v>
      </c>
      <c r="AN19" s="75" t="n">
        <v>43202</v>
      </c>
      <c r="AO19" s="75" t="n">
        <v>43283</v>
      </c>
      <c r="AP19" s="75" t="n">
        <v>43283</v>
      </c>
      <c r="AQ19" s="75" t="n">
        <v>43283</v>
      </c>
      <c r="AR19" s="75" t="n">
        <v>43283</v>
      </c>
      <c r="AS19" s="75" t="n">
        <v>43283</v>
      </c>
      <c r="AT19" s="75" t="n">
        <v>43283</v>
      </c>
      <c r="AU19" s="75" t="n">
        <v>43283</v>
      </c>
      <c r="AV19" s="75" t="n">
        <v>43283</v>
      </c>
      <c r="AW19" s="75" t="n">
        <v>43283</v>
      </c>
      <c r="AX19" s="75" t="n">
        <v>43283</v>
      </c>
      <c r="AY19" s="75" t="n">
        <v>43283</v>
      </c>
      <c r="AZ19" s="75" t="n">
        <v>43283</v>
      </c>
      <c r="BA19" s="75" t="n">
        <v>43283</v>
      </c>
      <c r="BB19" s="75" t="n">
        <v>43689</v>
      </c>
      <c r="BC19" s="75" t="n">
        <v>44011</v>
      </c>
      <c r="BD19" s="75"/>
      <c r="BE19" s="75"/>
      <c r="BF19" s="75"/>
      <c r="BG19" s="75"/>
      <c r="BH19" s="75"/>
      <c r="BI19" s="77"/>
      <c r="BJ19" s="77"/>
      <c r="BK19" s="77"/>
    </row>
    <row r="20" customFormat="false" ht="40.9" hidden="false" customHeight="true" outlineLevel="0" collapsed="false">
      <c r="A20" s="42"/>
      <c r="B20" s="55" t="n">
        <v>7</v>
      </c>
      <c r="C20" s="56" t="s">
        <v>72</v>
      </c>
      <c r="D20" s="58" t="s">
        <v>73</v>
      </c>
      <c r="E20" s="57" t="s">
        <v>34</v>
      </c>
      <c r="F20" s="58" t="s">
        <v>35</v>
      </c>
      <c r="G20" s="59" t="s">
        <v>60</v>
      </c>
      <c r="H20" s="48" t="s">
        <v>74</v>
      </c>
      <c r="I20" s="49" t="s">
        <v>75</v>
      </c>
      <c r="J20" s="50" t="s">
        <v>76</v>
      </c>
      <c r="K20" s="76" t="n">
        <f aca="false">+K21-K22</f>
        <v>21</v>
      </c>
      <c r="L20" s="76" t="n">
        <f aca="false">+L21-L22</f>
        <v>18</v>
      </c>
      <c r="M20" s="76" t="n">
        <f aca="false">+M21-M22</f>
        <v>12</v>
      </c>
      <c r="N20" s="76" t="n">
        <f aca="false">+N21-N22</f>
        <v>5</v>
      </c>
      <c r="O20" s="76" t="n">
        <f aca="false">+O21-O22</f>
        <v>8</v>
      </c>
      <c r="P20" s="76" t="n">
        <f aca="false">+P21-P22</f>
        <v>20</v>
      </c>
      <c r="Q20" s="76" t="n">
        <f aca="false">+Q21-Q22</f>
        <v>0</v>
      </c>
      <c r="R20" s="76" t="n">
        <f aca="false">+R21-R22</f>
        <v>7</v>
      </c>
      <c r="S20" s="76" t="n">
        <f aca="false">+S21-S22</f>
        <v>3</v>
      </c>
      <c r="T20" s="76" t="n">
        <f aca="false">+T21-T22</f>
        <v>10</v>
      </c>
      <c r="U20" s="76" t="n">
        <f aca="false">+U21-U22</f>
        <v>9</v>
      </c>
      <c r="V20" s="76" t="n">
        <f aca="false">+V21-V22</f>
        <v>5</v>
      </c>
      <c r="W20" s="76" t="n">
        <f aca="false">+W21-W22</f>
        <v>1</v>
      </c>
      <c r="X20" s="76" t="n">
        <f aca="false">+X21-X22</f>
        <v>0</v>
      </c>
      <c r="Y20" s="76" t="n">
        <f aca="false">+Y21-Y22</f>
        <v>0</v>
      </c>
      <c r="Z20" s="76" t="n">
        <f aca="false">+Z21-Z22</f>
        <v>3</v>
      </c>
      <c r="AA20" s="76" t="n">
        <f aca="false">+AA21-AA22</f>
        <v>3</v>
      </c>
      <c r="AB20" s="76" t="n">
        <f aca="false">+AB21-AB22</f>
        <v>4</v>
      </c>
      <c r="AC20" s="76" t="n">
        <f aca="false">+AC21-AC22</f>
        <v>8</v>
      </c>
      <c r="AD20" s="76" t="n">
        <f aca="false">+AD21-AD22</f>
        <v>5</v>
      </c>
      <c r="AE20" s="76" t="n">
        <f aca="false">+AE21-AE22</f>
        <v>2</v>
      </c>
      <c r="AF20" s="76" t="n">
        <f aca="false">+AF21-AF22</f>
        <v>3</v>
      </c>
      <c r="AG20" s="76" t="n">
        <f aca="false">+AG21-AG22</f>
        <v>2</v>
      </c>
      <c r="AH20" s="76" t="n">
        <f aca="false">+AH21-AH22</f>
        <v>1</v>
      </c>
      <c r="AI20" s="76" t="n">
        <f aca="false">+AI21-AI22</f>
        <v>5</v>
      </c>
      <c r="AJ20" s="76" t="n">
        <f aca="false">+AJ21-AJ22</f>
        <v>1</v>
      </c>
      <c r="AK20" s="76" t="n">
        <f aca="false">+AK21-AK22</f>
        <v>6</v>
      </c>
      <c r="AL20" s="76" t="n">
        <f aca="false">+AL21-AL22</f>
        <v>3</v>
      </c>
      <c r="AM20" s="76" t="n">
        <f aca="false">+AM21-AM22</f>
        <v>4</v>
      </c>
      <c r="AN20" s="76" t="n">
        <f aca="false">+AN21-AN22</f>
        <v>11</v>
      </c>
      <c r="AO20" s="76" t="n">
        <f aca="false">+AO21-AO22</f>
        <v>2</v>
      </c>
      <c r="AP20" s="76" t="n">
        <f aca="false">+AP21-AP22</f>
        <v>7</v>
      </c>
      <c r="AQ20" s="76" t="n">
        <f aca="false">+AQ21-AQ22</f>
        <v>2</v>
      </c>
      <c r="AR20" s="76" t="n">
        <f aca="false">+AR21-AR22</f>
        <v>4</v>
      </c>
      <c r="AS20" s="76" t="n">
        <f aca="false">+AS21-AS22</f>
        <v>1</v>
      </c>
      <c r="AT20" s="76" t="n">
        <f aca="false">+AT21-AT22</f>
        <v>6</v>
      </c>
      <c r="AU20" s="76" t="n">
        <f aca="false">+AU21-AU22</f>
        <v>8</v>
      </c>
      <c r="AV20" s="76" t="n">
        <f aca="false">+AV21-AV22</f>
        <v>0</v>
      </c>
      <c r="AW20" s="76" t="n">
        <f aca="false">+AW21-AW22</f>
        <v>2</v>
      </c>
      <c r="AX20" s="76" t="n">
        <f aca="false">+AX21-AX22</f>
        <v>5</v>
      </c>
      <c r="AY20" s="76" t="n">
        <f aca="false">+AY21-AY22</f>
        <v>8</v>
      </c>
      <c r="AZ20" s="76" t="n">
        <f aca="false">+AZ21-AZ22</f>
        <v>2</v>
      </c>
      <c r="BA20" s="76" t="n">
        <f aca="false">+BA21-BA22</f>
        <v>13</v>
      </c>
      <c r="BB20" s="76" t="n">
        <f aca="false">+BB21-BB22</f>
        <v>1</v>
      </c>
      <c r="BC20" s="76" t="n">
        <f aca="false">+BC21-BC22</f>
        <v>21</v>
      </c>
      <c r="BD20" s="76" t="n">
        <f aca="false">+BD21-BD22</f>
        <v>0</v>
      </c>
      <c r="BE20" s="76" t="n">
        <f aca="false">+BE21-BE22</f>
        <v>0</v>
      </c>
      <c r="BF20" s="76" t="n">
        <f aca="false">+BF21-BF22</f>
        <v>0</v>
      </c>
      <c r="BG20" s="76" t="n">
        <f aca="false">+BG21-BG22</f>
        <v>0</v>
      </c>
      <c r="BH20" s="76" t="n">
        <f aca="false">+BH21-BH22</f>
        <v>0</v>
      </c>
      <c r="BI20" s="78"/>
      <c r="BJ20" s="78"/>
      <c r="BK20" s="78"/>
    </row>
    <row r="21" customFormat="false" ht="17.4" hidden="false" customHeight="true" outlineLevel="0" collapsed="false">
      <c r="A21" s="42"/>
      <c r="B21" s="55"/>
      <c r="C21" s="56"/>
      <c r="D21" s="58"/>
      <c r="E21" s="57"/>
      <c r="F21" s="58"/>
      <c r="G21" s="59"/>
      <c r="H21" s="73" t="s">
        <v>64</v>
      </c>
      <c r="I21" s="73"/>
      <c r="J21" s="73"/>
      <c r="K21" s="74" t="n">
        <v>42793</v>
      </c>
      <c r="L21" s="74" t="n">
        <v>42814</v>
      </c>
      <c r="M21" s="74" t="n">
        <v>42843</v>
      </c>
      <c r="N21" s="74" t="n">
        <v>42871</v>
      </c>
      <c r="O21" s="74" t="n">
        <v>42906</v>
      </c>
      <c r="P21" s="74" t="n">
        <v>42934</v>
      </c>
      <c r="Q21" s="75"/>
      <c r="R21" s="75" t="n">
        <v>43007</v>
      </c>
      <c r="S21" s="75" t="n">
        <v>43027</v>
      </c>
      <c r="T21" s="75" t="n">
        <v>43062</v>
      </c>
      <c r="U21" s="75" t="n">
        <v>43089</v>
      </c>
      <c r="V21" s="75" t="n">
        <v>43123</v>
      </c>
      <c r="W21" s="75" t="n">
        <v>43153</v>
      </c>
      <c r="X21" s="75"/>
      <c r="Y21" s="75"/>
      <c r="Z21" s="75" t="n">
        <v>43181</v>
      </c>
      <c r="AA21" s="75" t="n">
        <v>43216</v>
      </c>
      <c r="AB21" s="75" t="n">
        <v>43241</v>
      </c>
      <c r="AC21" s="75" t="n">
        <v>43265</v>
      </c>
      <c r="AD21" s="75" t="n">
        <v>43297</v>
      </c>
      <c r="AE21" s="75" t="n">
        <v>43322</v>
      </c>
      <c r="AF21" s="75" t="n">
        <v>43360</v>
      </c>
      <c r="AG21" s="75" t="n">
        <v>43390</v>
      </c>
      <c r="AH21" s="75" t="n">
        <v>43411</v>
      </c>
      <c r="AI21" s="75" t="n">
        <v>43444</v>
      </c>
      <c r="AJ21" s="75" t="n">
        <v>43473</v>
      </c>
      <c r="AK21" s="75" t="n">
        <v>43501</v>
      </c>
      <c r="AL21" s="75" t="n">
        <v>43528</v>
      </c>
      <c r="AM21" s="75" t="n">
        <v>43556</v>
      </c>
      <c r="AN21" s="75" t="n">
        <v>43591</v>
      </c>
      <c r="AO21" s="75" t="n">
        <v>43622</v>
      </c>
      <c r="AP21" s="75" t="n">
        <v>43651</v>
      </c>
      <c r="AQ21" s="75" t="n">
        <v>43684</v>
      </c>
      <c r="AR21" s="75" t="n">
        <v>43717</v>
      </c>
      <c r="AS21" s="75" t="n">
        <v>43742</v>
      </c>
      <c r="AT21" s="75" t="n">
        <v>43774</v>
      </c>
      <c r="AU21" s="75" t="n">
        <v>43809</v>
      </c>
      <c r="AV21" s="75" t="n">
        <v>43840</v>
      </c>
      <c r="AW21" s="75" t="n">
        <v>43875</v>
      </c>
      <c r="AX21" s="75" t="n">
        <v>43900</v>
      </c>
      <c r="AY21" s="75" t="n">
        <v>43924</v>
      </c>
      <c r="AZ21" s="75" t="n">
        <v>43964</v>
      </c>
      <c r="BA21" s="75" t="n">
        <v>43986</v>
      </c>
      <c r="BB21" s="75" t="n">
        <v>44013</v>
      </c>
      <c r="BC21" s="75" t="n">
        <v>44049</v>
      </c>
      <c r="BD21" s="75"/>
      <c r="BE21" s="75"/>
      <c r="BF21" s="75"/>
      <c r="BG21" s="75"/>
      <c r="BH21" s="75"/>
      <c r="BI21" s="78"/>
      <c r="BJ21" s="78"/>
      <c r="BK21" s="78"/>
    </row>
    <row r="22" customFormat="false" ht="22.8" hidden="false" customHeight="true" outlineLevel="0" collapsed="false">
      <c r="A22" s="42"/>
      <c r="B22" s="55"/>
      <c r="C22" s="56"/>
      <c r="D22" s="58" t="s">
        <v>77</v>
      </c>
      <c r="E22" s="57"/>
      <c r="F22" s="58"/>
      <c r="G22" s="59"/>
      <c r="H22" s="73" t="s">
        <v>78</v>
      </c>
      <c r="I22" s="73"/>
      <c r="J22" s="73"/>
      <c r="K22" s="74" t="n">
        <v>42772</v>
      </c>
      <c r="L22" s="74" t="n">
        <v>42796</v>
      </c>
      <c r="M22" s="74" t="n">
        <v>42831</v>
      </c>
      <c r="N22" s="74" t="n">
        <v>42866</v>
      </c>
      <c r="O22" s="74" t="n">
        <v>42898</v>
      </c>
      <c r="P22" s="74" t="n">
        <v>42914</v>
      </c>
      <c r="Q22" s="75"/>
      <c r="R22" s="75" t="n">
        <v>43000</v>
      </c>
      <c r="S22" s="75" t="n">
        <v>43024</v>
      </c>
      <c r="T22" s="75" t="n">
        <v>43052</v>
      </c>
      <c r="U22" s="75" t="n">
        <v>43080</v>
      </c>
      <c r="V22" s="75" t="n">
        <v>43118</v>
      </c>
      <c r="W22" s="75" t="n">
        <v>43152</v>
      </c>
      <c r="X22" s="75"/>
      <c r="Y22" s="75"/>
      <c r="Z22" s="75" t="n">
        <v>43178</v>
      </c>
      <c r="AA22" s="75" t="n">
        <v>43213</v>
      </c>
      <c r="AB22" s="75" t="n">
        <v>43237</v>
      </c>
      <c r="AC22" s="75" t="n">
        <v>43257</v>
      </c>
      <c r="AD22" s="75" t="n">
        <v>43292</v>
      </c>
      <c r="AE22" s="75" t="n">
        <v>43320</v>
      </c>
      <c r="AF22" s="75" t="n">
        <v>43357</v>
      </c>
      <c r="AG22" s="75" t="n">
        <v>43388</v>
      </c>
      <c r="AH22" s="75" t="n">
        <v>43410</v>
      </c>
      <c r="AI22" s="75" t="n">
        <v>43439</v>
      </c>
      <c r="AJ22" s="75" t="n">
        <v>43472</v>
      </c>
      <c r="AK22" s="75" t="n">
        <v>43495</v>
      </c>
      <c r="AL22" s="75" t="n">
        <v>43525</v>
      </c>
      <c r="AM22" s="75" t="n">
        <v>43552</v>
      </c>
      <c r="AN22" s="75" t="n">
        <v>43580</v>
      </c>
      <c r="AO22" s="75" t="n">
        <v>43620</v>
      </c>
      <c r="AP22" s="75" t="n">
        <v>43644</v>
      </c>
      <c r="AQ22" s="75" t="n">
        <v>43682</v>
      </c>
      <c r="AR22" s="75" t="n">
        <v>43713</v>
      </c>
      <c r="AS22" s="75" t="n">
        <v>43741</v>
      </c>
      <c r="AT22" s="75" t="n">
        <v>43768</v>
      </c>
      <c r="AU22" s="75" t="n">
        <v>43801</v>
      </c>
      <c r="AV22" s="75" t="n">
        <v>43840</v>
      </c>
      <c r="AW22" s="75" t="n">
        <v>43873</v>
      </c>
      <c r="AX22" s="75" t="n">
        <v>43895</v>
      </c>
      <c r="AY22" s="75" t="n">
        <v>43916</v>
      </c>
      <c r="AZ22" s="75" t="n">
        <v>43962</v>
      </c>
      <c r="BA22" s="75" t="n">
        <v>43973</v>
      </c>
      <c r="BB22" s="75" t="n">
        <v>44012</v>
      </c>
      <c r="BC22" s="75" t="n">
        <v>44028</v>
      </c>
      <c r="BD22" s="75"/>
      <c r="BE22" s="75"/>
      <c r="BF22" s="75"/>
      <c r="BG22" s="75"/>
      <c r="BH22" s="75"/>
      <c r="BI22" s="78"/>
      <c r="BJ22" s="78"/>
      <c r="BK22" s="78"/>
    </row>
    <row r="23" customFormat="false" ht="40.9" hidden="false" customHeight="true" outlineLevel="0" collapsed="false">
      <c r="A23" s="42"/>
      <c r="B23" s="64" t="n">
        <v>8</v>
      </c>
      <c r="C23" s="65" t="s">
        <v>79</v>
      </c>
      <c r="D23" s="58" t="s">
        <v>80</v>
      </c>
      <c r="E23" s="57" t="s">
        <v>34</v>
      </c>
      <c r="F23" s="58" t="s">
        <v>35</v>
      </c>
      <c r="G23" s="59" t="s">
        <v>60</v>
      </c>
      <c r="H23" s="48" t="s">
        <v>68</v>
      </c>
      <c r="I23" s="49" t="s">
        <v>69</v>
      </c>
      <c r="J23" s="50" t="s">
        <v>70</v>
      </c>
      <c r="K23" s="76" t="n">
        <f aca="false">+K24-K25</f>
        <v>38</v>
      </c>
      <c r="L23" s="76" t="n">
        <f aca="false">+L24-L25</f>
        <v>11</v>
      </c>
      <c r="M23" s="76" t="n">
        <f aca="false">+M24-M25</f>
        <v>13</v>
      </c>
      <c r="N23" s="76" t="n">
        <f aca="false">+N24-N25</f>
        <v>7</v>
      </c>
      <c r="O23" s="76" t="n">
        <f aca="false">+O24-O25</f>
        <v>12</v>
      </c>
      <c r="P23" s="76" t="n">
        <f aca="false">+P24-P25</f>
        <v>7</v>
      </c>
      <c r="Q23" s="76" t="n">
        <f aca="false">+Q24-Q25</f>
        <v>0</v>
      </c>
      <c r="R23" s="76" t="n">
        <f aca="false">+R24-R25</f>
        <v>28</v>
      </c>
      <c r="S23" s="76" t="n">
        <f aca="false">+S24-S25</f>
        <v>6</v>
      </c>
      <c r="T23" s="76" t="n">
        <f aca="false">+T24-T25</f>
        <v>21</v>
      </c>
      <c r="U23" s="76" t="n">
        <f aca="false">+U24-U25</f>
        <v>30</v>
      </c>
      <c r="V23" s="76" t="n">
        <f aca="false">+V24-V25</f>
        <v>64</v>
      </c>
      <c r="W23" s="76" t="n">
        <f aca="false">+W24-W25</f>
        <v>94</v>
      </c>
      <c r="X23" s="76" t="n">
        <f aca="false">+X24-X25</f>
        <v>0</v>
      </c>
      <c r="Y23" s="76" t="n">
        <f aca="false">+Y24-Y25</f>
        <v>0</v>
      </c>
      <c r="Z23" s="76" t="n">
        <f aca="false">+Z24-Z25</f>
        <v>86</v>
      </c>
      <c r="AA23" s="76" t="n">
        <f aca="false">+AA24-AA25</f>
        <v>55</v>
      </c>
      <c r="AB23" s="76" t="n">
        <f aca="false">+AB24-AB25</f>
        <v>89</v>
      </c>
      <c r="AC23" s="76" t="n">
        <f aca="false">+AC24-AC25</f>
        <v>70</v>
      </c>
      <c r="AD23" s="76" t="n">
        <f aca="false">+AD24-AD25</f>
        <v>102</v>
      </c>
      <c r="AE23" s="76" t="n">
        <f aca="false">+AE24-AE25</f>
        <v>73</v>
      </c>
      <c r="AF23" s="76" t="n">
        <f aca="false">+AF24-AF25</f>
        <v>24</v>
      </c>
      <c r="AG23" s="76" t="n">
        <f aca="false">+AG24-AG25</f>
        <v>9</v>
      </c>
      <c r="AH23" s="76" t="n">
        <f aca="false">+AH24-AH25</f>
        <v>26</v>
      </c>
      <c r="AI23" s="76" t="n">
        <f aca="false">+AI24-AI25</f>
        <v>19</v>
      </c>
      <c r="AJ23" s="76" t="n">
        <f aca="false">+AJ24-AJ25</f>
        <v>21</v>
      </c>
      <c r="AK23" s="76" t="n">
        <f aca="false">+AK24-AK25</f>
        <v>22</v>
      </c>
      <c r="AL23" s="76" t="n">
        <f aca="false">+AL24-AL25</f>
        <v>17</v>
      </c>
      <c r="AM23" s="76" t="n">
        <f aca="false">+AM24-AM25</f>
        <v>13</v>
      </c>
      <c r="AN23" s="76" t="n">
        <f aca="false">+AN24-AN25</f>
        <v>42</v>
      </c>
      <c r="AO23" s="76" t="n">
        <f aca="false">+AO24-AO25</f>
        <v>16</v>
      </c>
      <c r="AP23" s="76" t="n">
        <f aca="false">+AP24-AP25</f>
        <v>24</v>
      </c>
      <c r="AQ23" s="76" t="n">
        <f aca="false">+AQ24-AQ25</f>
        <v>28</v>
      </c>
      <c r="AR23" s="76" t="n">
        <f aca="false">+AR24-AR25</f>
        <v>17</v>
      </c>
      <c r="AS23" s="76" t="n">
        <f aca="false">+AS24-AS25</f>
        <v>45</v>
      </c>
      <c r="AT23" s="76" t="n">
        <f aca="false">+AT24-AT25</f>
        <v>29</v>
      </c>
      <c r="AU23" s="76" t="n">
        <f aca="false">+AU24-AU25</f>
        <v>40</v>
      </c>
      <c r="AV23" s="76" t="n">
        <f aca="false">+AV24-AV25</f>
        <v>38</v>
      </c>
      <c r="AW23" s="76" t="n">
        <f aca="false">+AW24-AW25</f>
        <v>27</v>
      </c>
      <c r="AX23" s="76" t="n">
        <f aca="false">+AX24-AX25</f>
        <v>34</v>
      </c>
      <c r="AY23" s="76" t="n">
        <f aca="false">+AY24-AY25</f>
        <v>45</v>
      </c>
      <c r="AZ23" s="76" t="n">
        <f aca="false">+AZ24-AZ25</f>
        <v>23</v>
      </c>
      <c r="BA23" s="76" t="n">
        <f aca="false">+BA24-BA25</f>
        <v>20</v>
      </c>
      <c r="BB23" s="76" t="n">
        <f aca="false">+BB24-BB25</f>
        <v>26</v>
      </c>
      <c r="BC23" s="76" t="n">
        <f aca="false">+BC24-BC25</f>
        <v>35</v>
      </c>
      <c r="BD23" s="76" t="n">
        <f aca="false">+BD24-BD25</f>
        <v>0</v>
      </c>
      <c r="BE23" s="76" t="n">
        <f aca="false">+BE24-BE25</f>
        <v>0</v>
      </c>
      <c r="BF23" s="76" t="n">
        <f aca="false">+BF24-BF25</f>
        <v>0</v>
      </c>
      <c r="BG23" s="76" t="n">
        <f aca="false">+BG24-BG25</f>
        <v>0</v>
      </c>
      <c r="BH23" s="76" t="n">
        <f aca="false">+BH24-BH25</f>
        <v>0</v>
      </c>
      <c r="BI23" s="78"/>
      <c r="BJ23" s="78"/>
      <c r="BK23" s="78"/>
    </row>
    <row r="24" customFormat="false" ht="19.8" hidden="false" customHeight="true" outlineLevel="0" collapsed="false">
      <c r="A24" s="42"/>
      <c r="B24" s="64"/>
      <c r="C24" s="65"/>
      <c r="D24" s="58"/>
      <c r="E24" s="57"/>
      <c r="F24" s="58"/>
      <c r="G24" s="59"/>
      <c r="H24" s="73" t="s">
        <v>64</v>
      </c>
      <c r="I24" s="73"/>
      <c r="J24" s="73"/>
      <c r="K24" s="74" t="n">
        <v>42793</v>
      </c>
      <c r="L24" s="74" t="n">
        <v>42814</v>
      </c>
      <c r="M24" s="74" t="n">
        <v>42843</v>
      </c>
      <c r="N24" s="74" t="n">
        <v>42871</v>
      </c>
      <c r="O24" s="74" t="n">
        <v>42906</v>
      </c>
      <c r="P24" s="74" t="n">
        <v>42934</v>
      </c>
      <c r="Q24" s="75"/>
      <c r="R24" s="75" t="n">
        <v>43007</v>
      </c>
      <c r="S24" s="75" t="n">
        <v>43027</v>
      </c>
      <c r="T24" s="75" t="n">
        <v>43062</v>
      </c>
      <c r="U24" s="75" t="n">
        <v>43089</v>
      </c>
      <c r="V24" s="75" t="n">
        <v>43123</v>
      </c>
      <c r="W24" s="75" t="n">
        <v>43153</v>
      </c>
      <c r="X24" s="75"/>
      <c r="Y24" s="75"/>
      <c r="Z24" s="75" t="n">
        <v>43175</v>
      </c>
      <c r="AA24" s="75" t="n">
        <v>43216</v>
      </c>
      <c r="AB24" s="75" t="n">
        <v>43241</v>
      </c>
      <c r="AC24" s="75" t="n">
        <v>43265</v>
      </c>
      <c r="AD24" s="75" t="n">
        <v>43297</v>
      </c>
      <c r="AE24" s="75" t="n">
        <v>43322</v>
      </c>
      <c r="AF24" s="75" t="n">
        <v>43360</v>
      </c>
      <c r="AG24" s="75" t="n">
        <v>43390</v>
      </c>
      <c r="AH24" s="75" t="n">
        <v>43411</v>
      </c>
      <c r="AI24" s="75" t="n">
        <v>43444</v>
      </c>
      <c r="AJ24" s="75" t="n">
        <v>43473</v>
      </c>
      <c r="AK24" s="75" t="n">
        <v>43501</v>
      </c>
      <c r="AL24" s="75" t="n">
        <v>43528</v>
      </c>
      <c r="AM24" s="75" t="n">
        <v>43556</v>
      </c>
      <c r="AN24" s="75" t="n">
        <v>43591</v>
      </c>
      <c r="AO24" s="75" t="n">
        <v>43622</v>
      </c>
      <c r="AP24" s="75" t="n">
        <v>43651</v>
      </c>
      <c r="AQ24" s="75" t="n">
        <v>43684</v>
      </c>
      <c r="AR24" s="75" t="n">
        <v>43717</v>
      </c>
      <c r="AS24" s="75" t="n">
        <v>43742</v>
      </c>
      <c r="AT24" s="75" t="n">
        <v>43774</v>
      </c>
      <c r="AU24" s="75" t="n">
        <v>43809</v>
      </c>
      <c r="AV24" s="75" t="n">
        <v>43840</v>
      </c>
      <c r="AW24" s="75" t="n">
        <v>43872</v>
      </c>
      <c r="AX24" s="75" t="n">
        <v>43900</v>
      </c>
      <c r="AY24" s="75" t="n">
        <v>43924</v>
      </c>
      <c r="AZ24" s="75" t="n">
        <v>43964</v>
      </c>
      <c r="BA24" s="75" t="n">
        <v>43986</v>
      </c>
      <c r="BB24" s="75" t="n">
        <v>44013</v>
      </c>
      <c r="BC24" s="75" t="n">
        <v>44049</v>
      </c>
      <c r="BD24" s="75"/>
      <c r="BE24" s="75"/>
      <c r="BF24" s="75"/>
      <c r="BG24" s="75"/>
      <c r="BH24" s="75"/>
      <c r="BI24" s="78"/>
      <c r="BJ24" s="78"/>
      <c r="BK24" s="78"/>
    </row>
    <row r="25" customFormat="false" ht="19.8" hidden="false" customHeight="true" outlineLevel="0" collapsed="false">
      <c r="A25" s="42"/>
      <c r="B25" s="64"/>
      <c r="C25" s="65"/>
      <c r="D25" s="58"/>
      <c r="E25" s="57"/>
      <c r="F25" s="67"/>
      <c r="G25" s="68"/>
      <c r="H25" s="79" t="s">
        <v>81</v>
      </c>
      <c r="I25" s="79"/>
      <c r="J25" s="79"/>
      <c r="K25" s="80" t="n">
        <v>42755</v>
      </c>
      <c r="L25" s="80" t="n">
        <v>42803</v>
      </c>
      <c r="M25" s="80" t="n">
        <v>42830</v>
      </c>
      <c r="N25" s="80" t="n">
        <v>42864</v>
      </c>
      <c r="O25" s="80" t="n">
        <v>42894</v>
      </c>
      <c r="P25" s="80" t="n">
        <v>42927</v>
      </c>
      <c r="Q25" s="81"/>
      <c r="R25" s="81" t="n">
        <v>42979</v>
      </c>
      <c r="S25" s="81" t="n">
        <v>43021</v>
      </c>
      <c r="T25" s="81" t="n">
        <v>43041</v>
      </c>
      <c r="U25" s="81" t="n">
        <v>43059</v>
      </c>
      <c r="V25" s="81" t="n">
        <v>43059</v>
      </c>
      <c r="W25" s="81" t="n">
        <v>43059</v>
      </c>
      <c r="X25" s="81"/>
      <c r="Y25" s="81"/>
      <c r="Z25" s="81" t="n">
        <v>43089</v>
      </c>
      <c r="AA25" s="81" t="n">
        <v>43161</v>
      </c>
      <c r="AB25" s="81" t="n">
        <v>43152</v>
      </c>
      <c r="AC25" s="81" t="n">
        <v>43195</v>
      </c>
      <c r="AD25" s="81" t="n">
        <v>43195</v>
      </c>
      <c r="AE25" s="81" t="n">
        <v>43249</v>
      </c>
      <c r="AF25" s="81" t="n">
        <v>43336</v>
      </c>
      <c r="AG25" s="81" t="n">
        <v>43381</v>
      </c>
      <c r="AH25" s="81" t="n">
        <v>43385</v>
      </c>
      <c r="AI25" s="81" t="n">
        <v>43425</v>
      </c>
      <c r="AJ25" s="81" t="n">
        <v>43452</v>
      </c>
      <c r="AK25" s="81" t="n">
        <v>43479</v>
      </c>
      <c r="AL25" s="81" t="n">
        <v>43511</v>
      </c>
      <c r="AM25" s="81" t="n">
        <v>43543</v>
      </c>
      <c r="AN25" s="81" t="n">
        <v>43549</v>
      </c>
      <c r="AO25" s="81" t="n">
        <v>43606</v>
      </c>
      <c r="AP25" s="81" t="n">
        <v>43627</v>
      </c>
      <c r="AQ25" s="81" t="n">
        <v>43656</v>
      </c>
      <c r="AR25" s="81" t="n">
        <v>43700</v>
      </c>
      <c r="AS25" s="81" t="n">
        <v>43697</v>
      </c>
      <c r="AT25" s="81" t="n">
        <v>43745</v>
      </c>
      <c r="AU25" s="81" t="n">
        <v>43769</v>
      </c>
      <c r="AV25" s="81" t="n">
        <v>43802</v>
      </c>
      <c r="AW25" s="81" t="n">
        <v>43845</v>
      </c>
      <c r="AX25" s="81" t="n">
        <v>43866</v>
      </c>
      <c r="AY25" s="81" t="n">
        <v>43879</v>
      </c>
      <c r="AZ25" s="81" t="n">
        <v>43941</v>
      </c>
      <c r="BA25" s="81" t="n">
        <v>43966</v>
      </c>
      <c r="BB25" s="81" t="n">
        <v>43987</v>
      </c>
      <c r="BC25" s="81" t="n">
        <v>44014</v>
      </c>
      <c r="BD25" s="81"/>
      <c r="BE25" s="81"/>
      <c r="BF25" s="81"/>
      <c r="BG25" s="81"/>
      <c r="BH25" s="81"/>
      <c r="BI25" s="78"/>
      <c r="BJ25" s="78"/>
      <c r="BK25" s="78"/>
    </row>
    <row r="26" customFormat="false" ht="33" hidden="false" customHeight="true" outlineLevel="0" collapsed="false">
      <c r="A26" s="82" t="s">
        <v>82</v>
      </c>
      <c r="B26" s="43" t="n">
        <v>9</v>
      </c>
      <c r="C26" s="44" t="s">
        <v>83</v>
      </c>
      <c r="D26" s="58" t="s">
        <v>84</v>
      </c>
      <c r="E26" s="45" t="s">
        <v>34</v>
      </c>
      <c r="F26" s="46" t="s">
        <v>35</v>
      </c>
      <c r="G26" s="47" t="s">
        <v>85</v>
      </c>
      <c r="H26" s="48" t="s">
        <v>86</v>
      </c>
      <c r="I26" s="49" t="s">
        <v>87</v>
      </c>
      <c r="J26" s="50" t="s">
        <v>88</v>
      </c>
      <c r="K26" s="83" t="n">
        <f aca="false">SUM(K27:K34)</f>
        <v>550</v>
      </c>
      <c r="L26" s="83" t="n">
        <f aca="false">SUM(L27:L34)</f>
        <v>455</v>
      </c>
      <c r="M26" s="83" t="n">
        <f aca="false">SUM(M27:M34)</f>
        <v>675</v>
      </c>
      <c r="N26" s="83" t="n">
        <f aca="false">SUM(N27:N34)</f>
        <v>445</v>
      </c>
      <c r="O26" s="83" t="n">
        <f aca="false">SUM(O27:O34)</f>
        <v>690</v>
      </c>
      <c r="P26" s="83" t="n">
        <f aca="false">SUM(P27:P34)</f>
        <v>550</v>
      </c>
      <c r="Q26" s="83" t="n">
        <f aca="false">SUM(Q27:Q34)</f>
        <v>0</v>
      </c>
      <c r="R26" s="83" t="n">
        <f aca="false">SUM(R27:R34)</f>
        <v>784</v>
      </c>
      <c r="S26" s="83" t="n">
        <f aca="false">SUM(S27:S34)</f>
        <v>1814</v>
      </c>
      <c r="T26" s="83" t="n">
        <f aca="false">SUM(T27:T34)</f>
        <v>1322</v>
      </c>
      <c r="U26" s="83" t="n">
        <f aca="false">SUM(U27:U34)</f>
        <v>1320</v>
      </c>
      <c r="V26" s="83" t="n">
        <f aca="false">SUM(V27:V34)</f>
        <v>1100</v>
      </c>
      <c r="W26" s="83" t="n">
        <f aca="false">SUM(W27:W34)</f>
        <v>1291</v>
      </c>
      <c r="X26" s="83" t="e">
        <f aca="false">AVERAGE(X27:X34)</f>
        <v>#DIV/0!</v>
      </c>
      <c r="Y26" s="83" t="e">
        <f aca="false">AVERAGE(Y27:Y34)</f>
        <v>#DIV/0!</v>
      </c>
      <c r="Z26" s="83" t="n">
        <f aca="false">SUM(Z27:Z34)</f>
        <v>1320</v>
      </c>
      <c r="AA26" s="83" t="n">
        <f aca="false">SUM(AA27:AA34)</f>
        <v>1381</v>
      </c>
      <c r="AB26" s="83" t="n">
        <f aca="false">SUM(AB27:AB34)</f>
        <v>1446</v>
      </c>
      <c r="AC26" s="83" t="n">
        <f aca="false">SUM(AC27:AC34)</f>
        <v>1748</v>
      </c>
      <c r="AD26" s="83" t="n">
        <f aca="false">SUM(AD27:AD34)</f>
        <v>1687</v>
      </c>
      <c r="AE26" s="83" t="n">
        <f aca="false">SUM(AE27:AE34)</f>
        <v>1501</v>
      </c>
      <c r="AF26" s="83" t="n">
        <f aca="false">SUM(AF27:AF34)</f>
        <v>1611</v>
      </c>
      <c r="AG26" s="83" t="n">
        <f aca="false">SUM(AG27:AG34)</f>
        <v>1483</v>
      </c>
      <c r="AH26" s="83" t="n">
        <f aca="false">SUM(AH27:AH34)</f>
        <v>1528</v>
      </c>
      <c r="AI26" s="83" t="n">
        <f aca="false">SUM(AI27:AI34)</f>
        <v>1312</v>
      </c>
      <c r="AJ26" s="83" t="n">
        <f aca="false">SUM(AJ27:AJ34)</f>
        <v>1044</v>
      </c>
      <c r="AK26" s="83" t="n">
        <f aca="false">SUM(AK27:AK34)</f>
        <v>1271</v>
      </c>
      <c r="AL26" s="83" t="n">
        <f aca="false">SUM(AL27:AL34)</f>
        <v>1045</v>
      </c>
      <c r="AM26" s="83" t="n">
        <f aca="false">SUM(AM27:AM34)</f>
        <v>1485</v>
      </c>
      <c r="AN26" s="83" t="n">
        <f aca="false">SUM(AN27:AN34)</f>
        <v>1141</v>
      </c>
      <c r="AO26" s="83" t="n">
        <f aca="false">SUM(AO27:AO34)</f>
        <v>1543</v>
      </c>
      <c r="AP26" s="83" t="n">
        <f aca="false">SUM(AP27:AP34)</f>
        <v>1430</v>
      </c>
      <c r="AQ26" s="83" t="n">
        <f aca="false">SUM(AQ27:AQ34)</f>
        <v>1283</v>
      </c>
      <c r="AR26" s="83" t="n">
        <f aca="false">SUM(AR27:AR34)</f>
        <v>1188</v>
      </c>
      <c r="AS26" s="83" t="n">
        <f aca="false">SUM(AS27:AS34)</f>
        <v>1350</v>
      </c>
      <c r="AT26" s="83" t="n">
        <f aca="false">SUM(AT27:AT34)</f>
        <v>1475</v>
      </c>
      <c r="AU26" s="83" t="n">
        <f aca="false">SUM(AU27:AU34)</f>
        <v>1432</v>
      </c>
      <c r="AV26" s="83" t="n">
        <f aca="false">SUM(AV27:AV34)</f>
        <v>1013</v>
      </c>
      <c r="AW26" s="83" t="n">
        <f aca="false">SUM(AW27:AW34)</f>
        <v>1589</v>
      </c>
      <c r="AX26" s="83" t="n">
        <f aca="false">SUM(AX27:AX34)</f>
        <v>1679</v>
      </c>
      <c r="AY26" s="83" t="n">
        <f aca="false">SUM(AY27:AY34)</f>
        <v>1416</v>
      </c>
      <c r="AZ26" s="83" t="n">
        <f aca="false">SUM(AZ27:AZ34)</f>
        <v>1256</v>
      </c>
      <c r="BA26" s="83" t="n">
        <f aca="false">SUM(BA27:BA34)</f>
        <v>1439</v>
      </c>
      <c r="BB26" s="83" t="n">
        <f aca="false">SUM(BB27:BB34)</f>
        <v>1665</v>
      </c>
      <c r="BC26" s="83" t="n">
        <f aca="false">SUM(BC27:BC34)</f>
        <v>1552</v>
      </c>
      <c r="BD26" s="83" t="n">
        <f aca="false">SUM(BD27:BD34)</f>
        <v>0</v>
      </c>
      <c r="BE26" s="83" t="n">
        <f aca="false">SUM(BE27:BE34)</f>
        <v>0</v>
      </c>
      <c r="BF26" s="83" t="n">
        <f aca="false">SUM(BF27:BF34)</f>
        <v>0</v>
      </c>
      <c r="BG26" s="83" t="n">
        <f aca="false">SUM(BG27:BG34)</f>
        <v>0</v>
      </c>
      <c r="BH26" s="83" t="n">
        <f aca="false">SUM(BH27:BH34)</f>
        <v>0</v>
      </c>
      <c r="BI26" s="72"/>
      <c r="BJ26" s="72"/>
      <c r="BK26" s="72"/>
    </row>
    <row r="27" customFormat="false" ht="15.75" hidden="false" customHeight="true" outlineLevel="0" collapsed="false">
      <c r="A27" s="82"/>
      <c r="B27" s="43"/>
      <c r="C27" s="44"/>
      <c r="D27" s="58"/>
      <c r="E27" s="45"/>
      <c r="F27" s="58"/>
      <c r="G27" s="59"/>
      <c r="H27" s="84" t="s">
        <v>89</v>
      </c>
      <c r="I27" s="84"/>
      <c r="J27" s="84"/>
      <c r="K27" s="85" t="n">
        <v>170</v>
      </c>
      <c r="L27" s="85" t="n">
        <v>120</v>
      </c>
      <c r="M27" s="85" t="n">
        <v>211</v>
      </c>
      <c r="N27" s="85" t="n">
        <v>153</v>
      </c>
      <c r="O27" s="85" t="n">
        <v>212</v>
      </c>
      <c r="P27" s="85" t="n">
        <v>137</v>
      </c>
      <c r="Q27" s="86"/>
      <c r="R27" s="86" t="n">
        <v>97</v>
      </c>
      <c r="S27" s="86" t="n">
        <v>233</v>
      </c>
      <c r="T27" s="86" t="n">
        <v>185</v>
      </c>
      <c r="U27" s="86" t="n">
        <v>197</v>
      </c>
      <c r="V27" s="86" t="n">
        <v>137</v>
      </c>
      <c r="W27" s="86" t="n">
        <v>159</v>
      </c>
      <c r="X27" s="86"/>
      <c r="Y27" s="86"/>
      <c r="Z27" s="86" t="n">
        <v>172</v>
      </c>
      <c r="AA27" s="86" t="n">
        <v>150</v>
      </c>
      <c r="AB27" s="86" t="n">
        <v>206</v>
      </c>
      <c r="AC27" s="86" t="n">
        <v>274</v>
      </c>
      <c r="AD27" s="86" t="n">
        <v>240</v>
      </c>
      <c r="AE27" s="86" t="n">
        <v>187</v>
      </c>
      <c r="AF27" s="86" t="n">
        <v>157</v>
      </c>
      <c r="AG27" s="86" t="n">
        <v>171</v>
      </c>
      <c r="AH27" s="86" t="n">
        <v>168</v>
      </c>
      <c r="AI27" s="86" t="n">
        <v>194</v>
      </c>
      <c r="AJ27" s="86" t="n">
        <v>151</v>
      </c>
      <c r="AK27" s="86" t="n">
        <v>165</v>
      </c>
      <c r="AL27" s="86" t="n">
        <v>216</v>
      </c>
      <c r="AM27" s="86" t="n">
        <v>228</v>
      </c>
      <c r="AN27" s="86" t="n">
        <v>136</v>
      </c>
      <c r="AO27" s="86" t="n">
        <v>194</v>
      </c>
      <c r="AP27" s="86" t="n">
        <v>172</v>
      </c>
      <c r="AQ27" s="86" t="n">
        <v>190</v>
      </c>
      <c r="AR27" s="86" t="n">
        <v>200</v>
      </c>
      <c r="AS27" s="86" t="n">
        <v>185</v>
      </c>
      <c r="AT27" s="86" t="n">
        <v>228</v>
      </c>
      <c r="AU27" s="86" t="n">
        <v>235</v>
      </c>
      <c r="AV27" s="86" t="n">
        <v>169</v>
      </c>
      <c r="AW27" s="86" t="n">
        <v>295</v>
      </c>
      <c r="AX27" s="86" t="n">
        <v>289</v>
      </c>
      <c r="AY27" s="86" t="n">
        <v>272</v>
      </c>
      <c r="AZ27" s="86" t="n">
        <v>236</v>
      </c>
      <c r="BA27" s="86" t="n">
        <v>251</v>
      </c>
      <c r="BB27" s="86" t="n">
        <v>276</v>
      </c>
      <c r="BC27" s="86" t="n">
        <v>297</v>
      </c>
      <c r="BD27" s="86"/>
      <c r="BE27" s="86"/>
      <c r="BF27" s="86"/>
      <c r="BG27" s="86"/>
      <c r="BH27" s="86"/>
      <c r="BI27" s="72"/>
      <c r="BJ27" s="72"/>
      <c r="BK27" s="72"/>
    </row>
    <row r="28" customFormat="false" ht="15.75" hidden="false" customHeight="true" outlineLevel="0" collapsed="false">
      <c r="A28" s="82"/>
      <c r="B28" s="43"/>
      <c r="C28" s="44"/>
      <c r="D28" s="58"/>
      <c r="E28" s="45"/>
      <c r="F28" s="58"/>
      <c r="G28" s="59"/>
      <c r="H28" s="84" t="s">
        <v>90</v>
      </c>
      <c r="I28" s="84"/>
      <c r="J28" s="84"/>
      <c r="K28" s="85" t="n">
        <v>192</v>
      </c>
      <c r="L28" s="85" t="n">
        <v>174</v>
      </c>
      <c r="M28" s="85" t="n">
        <v>216</v>
      </c>
      <c r="N28" s="85" t="n">
        <v>165</v>
      </c>
      <c r="O28" s="85" t="n">
        <v>225</v>
      </c>
      <c r="P28" s="85" t="n">
        <v>263</v>
      </c>
      <c r="Q28" s="86"/>
      <c r="R28" s="86" t="n">
        <v>102</v>
      </c>
      <c r="S28" s="86" t="n">
        <v>219</v>
      </c>
      <c r="T28" s="86" t="n">
        <v>157</v>
      </c>
      <c r="U28" s="86" t="n">
        <v>200</v>
      </c>
      <c r="V28" s="86" t="n">
        <v>154</v>
      </c>
      <c r="W28" s="86" t="n">
        <v>159</v>
      </c>
      <c r="X28" s="86"/>
      <c r="Y28" s="86"/>
      <c r="Z28" s="86" t="n">
        <v>157</v>
      </c>
      <c r="AA28" s="86" t="n">
        <v>172</v>
      </c>
      <c r="AB28" s="86" t="n">
        <v>197</v>
      </c>
      <c r="AC28" s="86" t="n">
        <v>217</v>
      </c>
      <c r="AD28" s="86" t="n">
        <v>181</v>
      </c>
      <c r="AE28" s="86" t="n">
        <v>235</v>
      </c>
      <c r="AF28" s="86" t="n">
        <v>203</v>
      </c>
      <c r="AG28" s="86" t="n">
        <v>230</v>
      </c>
      <c r="AH28" s="86" t="n">
        <v>198</v>
      </c>
      <c r="AI28" s="86" t="n">
        <v>16</v>
      </c>
      <c r="AJ28" s="86"/>
      <c r="AK28" s="86"/>
      <c r="AL28" s="86"/>
      <c r="AM28" s="86" t="n">
        <v>0</v>
      </c>
      <c r="AN28" s="86" t="n">
        <v>0</v>
      </c>
      <c r="AO28" s="86" t="n">
        <v>0</v>
      </c>
      <c r="AP28" s="86" t="n">
        <v>0</v>
      </c>
      <c r="AQ28" s="86" t="n">
        <v>0</v>
      </c>
      <c r="AR28" s="86" t="n">
        <v>0</v>
      </c>
      <c r="AS28" s="86" t="n">
        <v>0</v>
      </c>
      <c r="AT28" s="86" t="n">
        <v>0</v>
      </c>
      <c r="AU28" s="86" t="n">
        <v>0</v>
      </c>
      <c r="AV28" s="86" t="n">
        <v>0</v>
      </c>
      <c r="AW28" s="86" t="n">
        <v>0</v>
      </c>
      <c r="AX28" s="86" t="n">
        <v>0</v>
      </c>
      <c r="AY28" s="86" t="n">
        <v>0</v>
      </c>
      <c r="AZ28" s="86" t="n">
        <v>0</v>
      </c>
      <c r="BA28" s="86" t="n">
        <v>0</v>
      </c>
      <c r="BB28" s="86" t="n">
        <v>0</v>
      </c>
      <c r="BC28" s="86" t="n">
        <v>0</v>
      </c>
      <c r="BD28" s="86"/>
      <c r="BE28" s="86"/>
      <c r="BF28" s="86"/>
      <c r="BG28" s="86"/>
      <c r="BH28" s="86"/>
      <c r="BI28" s="72"/>
      <c r="BJ28" s="72"/>
      <c r="BK28" s="72"/>
    </row>
    <row r="29" customFormat="false" ht="15.75" hidden="false" customHeight="true" outlineLevel="0" collapsed="false">
      <c r="A29" s="82"/>
      <c r="B29" s="43"/>
      <c r="C29" s="44"/>
      <c r="D29" s="58"/>
      <c r="E29" s="45"/>
      <c r="F29" s="58"/>
      <c r="G29" s="59"/>
      <c r="H29" s="84" t="s">
        <v>91</v>
      </c>
      <c r="I29" s="84"/>
      <c r="J29" s="84"/>
      <c r="K29" s="87" t="n">
        <v>188</v>
      </c>
      <c r="L29" s="87" t="n">
        <v>161</v>
      </c>
      <c r="M29" s="87" t="n">
        <v>248</v>
      </c>
      <c r="N29" s="87" t="n">
        <v>127</v>
      </c>
      <c r="O29" s="87" t="n">
        <v>253</v>
      </c>
      <c r="P29" s="87" t="n">
        <v>150</v>
      </c>
      <c r="Q29" s="88"/>
      <c r="R29" s="88" t="n">
        <v>85</v>
      </c>
      <c r="S29" s="88" t="n">
        <v>237</v>
      </c>
      <c r="T29" s="88" t="n">
        <v>129</v>
      </c>
      <c r="U29" s="88" t="n">
        <v>15</v>
      </c>
      <c r="V29" s="88" t="n">
        <v>112</v>
      </c>
      <c r="W29" s="88" t="n">
        <v>168</v>
      </c>
      <c r="X29" s="88"/>
      <c r="Y29" s="88"/>
      <c r="Z29" s="88" t="n">
        <v>173</v>
      </c>
      <c r="AA29" s="88" t="n">
        <v>170</v>
      </c>
      <c r="AB29" s="88" t="n">
        <v>191</v>
      </c>
      <c r="AC29" s="88" t="n">
        <v>190</v>
      </c>
      <c r="AD29" s="88" t="n">
        <v>197</v>
      </c>
      <c r="AE29" s="88" t="n">
        <v>195</v>
      </c>
      <c r="AF29" s="88" t="n">
        <v>222</v>
      </c>
      <c r="AG29" s="88" t="n">
        <v>195</v>
      </c>
      <c r="AH29" s="88" t="n">
        <v>169</v>
      </c>
      <c r="AI29" s="88" t="n">
        <v>183</v>
      </c>
      <c r="AJ29" s="88" t="n">
        <v>143</v>
      </c>
      <c r="AK29" s="88" t="n">
        <v>181</v>
      </c>
      <c r="AL29" s="88" t="n">
        <v>138</v>
      </c>
      <c r="AM29" s="88" t="n">
        <v>215</v>
      </c>
      <c r="AN29" s="88" t="n">
        <v>159</v>
      </c>
      <c r="AO29" s="88" t="n">
        <v>200</v>
      </c>
      <c r="AP29" s="88" t="n">
        <v>218</v>
      </c>
      <c r="AQ29" s="88" t="n">
        <v>179</v>
      </c>
      <c r="AR29" s="88" t="n">
        <v>168</v>
      </c>
      <c r="AS29" s="88" t="n">
        <v>153</v>
      </c>
      <c r="AT29" s="88" t="n">
        <v>185</v>
      </c>
      <c r="AU29" s="88" t="n">
        <v>216</v>
      </c>
      <c r="AV29" s="88" t="n">
        <v>153</v>
      </c>
      <c r="AW29" s="88" t="n">
        <v>156</v>
      </c>
      <c r="AX29" s="88" t="n">
        <v>199</v>
      </c>
      <c r="AY29" s="88" t="n">
        <v>155</v>
      </c>
      <c r="AZ29" s="88" t="n">
        <v>199</v>
      </c>
      <c r="BA29" s="88" t="n">
        <v>264</v>
      </c>
      <c r="BB29" s="88" t="n">
        <v>272</v>
      </c>
      <c r="BC29" s="88" t="n">
        <v>259</v>
      </c>
      <c r="BD29" s="88"/>
      <c r="BE29" s="88"/>
      <c r="BF29" s="88"/>
      <c r="BG29" s="88"/>
      <c r="BH29" s="88"/>
      <c r="BI29" s="72"/>
      <c r="BJ29" s="72"/>
      <c r="BK29" s="72"/>
    </row>
    <row r="30" customFormat="false" ht="15.75" hidden="false" customHeight="true" outlineLevel="0" collapsed="false">
      <c r="A30" s="82"/>
      <c r="B30" s="43"/>
      <c r="C30" s="44"/>
      <c r="D30" s="58"/>
      <c r="E30" s="45"/>
      <c r="F30" s="58"/>
      <c r="G30" s="59"/>
      <c r="H30" s="84" t="s">
        <v>92</v>
      </c>
      <c r="I30" s="84"/>
      <c r="J30" s="84"/>
      <c r="K30" s="87"/>
      <c r="L30" s="87"/>
      <c r="M30" s="87"/>
      <c r="N30" s="87"/>
      <c r="O30" s="87"/>
      <c r="P30" s="87"/>
      <c r="Q30" s="88"/>
      <c r="R30" s="88" t="n">
        <v>126</v>
      </c>
      <c r="S30" s="88" t="n">
        <v>350</v>
      </c>
      <c r="T30" s="88" t="n">
        <v>194</v>
      </c>
      <c r="U30" s="88" t="n">
        <v>182</v>
      </c>
      <c r="V30" s="88" t="n">
        <v>122</v>
      </c>
      <c r="W30" s="88" t="n">
        <v>151</v>
      </c>
      <c r="X30" s="88"/>
      <c r="Y30" s="88"/>
      <c r="Z30" s="88" t="n">
        <v>127</v>
      </c>
      <c r="AA30" s="88" t="n">
        <v>138</v>
      </c>
      <c r="AB30" s="88" t="n">
        <v>119</v>
      </c>
      <c r="AC30" s="88" t="n">
        <v>200</v>
      </c>
      <c r="AD30" s="88" t="n">
        <v>190</v>
      </c>
      <c r="AE30" s="88" t="n">
        <v>149</v>
      </c>
      <c r="AF30" s="88" t="n">
        <v>166</v>
      </c>
      <c r="AG30" s="88" t="n">
        <v>163</v>
      </c>
      <c r="AH30" s="88" t="n">
        <v>142</v>
      </c>
      <c r="AI30" s="88" t="n">
        <v>138</v>
      </c>
      <c r="AJ30" s="88" t="n">
        <v>119</v>
      </c>
      <c r="AK30" s="88" t="n">
        <v>163</v>
      </c>
      <c r="AL30" s="88" t="n">
        <v>141</v>
      </c>
      <c r="AM30" s="88" t="n">
        <v>202</v>
      </c>
      <c r="AN30" s="88" t="n">
        <v>142</v>
      </c>
      <c r="AO30" s="88" t="n">
        <v>159</v>
      </c>
      <c r="AP30" s="88" t="n">
        <v>172</v>
      </c>
      <c r="AQ30" s="88" t="n">
        <v>172</v>
      </c>
      <c r="AR30" s="88" t="n">
        <v>150</v>
      </c>
      <c r="AS30" s="88" t="n">
        <v>167</v>
      </c>
      <c r="AT30" s="88" t="n">
        <v>178</v>
      </c>
      <c r="AU30" s="88" t="n">
        <v>168</v>
      </c>
      <c r="AV30" s="88" t="n">
        <v>120</v>
      </c>
      <c r="AW30" s="88" t="n">
        <v>196</v>
      </c>
      <c r="AX30" s="88" t="n">
        <v>177</v>
      </c>
      <c r="AY30" s="88" t="n">
        <v>158</v>
      </c>
      <c r="AZ30" s="88" t="n">
        <v>143</v>
      </c>
      <c r="BA30" s="88" t="n">
        <v>160</v>
      </c>
      <c r="BB30" s="88" t="n">
        <v>147</v>
      </c>
      <c r="BC30" s="88" t="n">
        <v>144</v>
      </c>
      <c r="BD30" s="88"/>
      <c r="BE30" s="88"/>
      <c r="BF30" s="88"/>
      <c r="BG30" s="88"/>
      <c r="BH30" s="88"/>
      <c r="BI30" s="89"/>
      <c r="BJ30" s="90"/>
      <c r="BK30" s="91"/>
    </row>
    <row r="31" customFormat="false" ht="15.75" hidden="false" customHeight="true" outlineLevel="0" collapsed="false">
      <c r="A31" s="82"/>
      <c r="B31" s="43"/>
      <c r="C31" s="44"/>
      <c r="D31" s="58"/>
      <c r="E31" s="45"/>
      <c r="F31" s="58"/>
      <c r="G31" s="59"/>
      <c r="H31" s="84" t="s">
        <v>93</v>
      </c>
      <c r="I31" s="84"/>
      <c r="J31" s="84"/>
      <c r="K31" s="92"/>
      <c r="L31" s="92"/>
      <c r="M31" s="92"/>
      <c r="N31" s="92"/>
      <c r="O31" s="92"/>
      <c r="P31" s="92"/>
      <c r="Q31" s="88"/>
      <c r="R31" s="88" t="n">
        <v>87</v>
      </c>
      <c r="S31" s="88" t="n">
        <v>150</v>
      </c>
      <c r="T31" s="88" t="n">
        <v>137</v>
      </c>
      <c r="U31" s="88" t="n">
        <v>134</v>
      </c>
      <c r="V31" s="88" t="n">
        <v>128</v>
      </c>
      <c r="W31" s="88" t="n">
        <v>138</v>
      </c>
      <c r="X31" s="88"/>
      <c r="Y31" s="88"/>
      <c r="Z31" s="88" t="n">
        <v>135</v>
      </c>
      <c r="AA31" s="88" t="n">
        <v>150</v>
      </c>
      <c r="AB31" s="88" t="n">
        <v>156</v>
      </c>
      <c r="AC31" s="88" t="n">
        <v>177</v>
      </c>
      <c r="AD31" s="88" t="n">
        <v>214</v>
      </c>
      <c r="AE31" s="88" t="n">
        <v>176</v>
      </c>
      <c r="AF31" s="88" t="n">
        <v>194</v>
      </c>
      <c r="AG31" s="88" t="n">
        <v>151</v>
      </c>
      <c r="AH31" s="88" t="n">
        <v>175</v>
      </c>
      <c r="AI31" s="88" t="n">
        <v>169</v>
      </c>
      <c r="AJ31" s="88" t="n">
        <v>129</v>
      </c>
      <c r="AK31" s="88" t="n">
        <v>145</v>
      </c>
      <c r="AL31" s="88" t="n">
        <v>138</v>
      </c>
      <c r="AM31" s="88" t="n">
        <v>201</v>
      </c>
      <c r="AN31" s="88" t="n">
        <v>140</v>
      </c>
      <c r="AO31" s="88" t="n">
        <v>220</v>
      </c>
      <c r="AP31" s="88" t="n">
        <v>179</v>
      </c>
      <c r="AQ31" s="88" t="n">
        <v>141</v>
      </c>
      <c r="AR31" s="88" t="n">
        <v>150</v>
      </c>
      <c r="AS31" s="88" t="n">
        <v>170</v>
      </c>
      <c r="AT31" s="88" t="n">
        <v>173</v>
      </c>
      <c r="AU31" s="88" t="n">
        <v>166</v>
      </c>
      <c r="AV31" s="88" t="n">
        <v>144</v>
      </c>
      <c r="AW31" s="88" t="n">
        <v>183</v>
      </c>
      <c r="AX31" s="88" t="n">
        <v>181</v>
      </c>
      <c r="AY31" s="88" t="n">
        <v>162</v>
      </c>
      <c r="AZ31" s="88" t="n">
        <v>158</v>
      </c>
      <c r="BA31" s="88" t="n">
        <v>155</v>
      </c>
      <c r="BB31" s="88" t="n">
        <v>152</v>
      </c>
      <c r="BC31" s="88" t="n">
        <v>196</v>
      </c>
      <c r="BD31" s="88"/>
      <c r="BE31" s="88"/>
      <c r="BF31" s="88"/>
      <c r="BG31" s="88"/>
      <c r="BH31" s="88"/>
      <c r="BI31" s="89"/>
      <c r="BJ31" s="90"/>
      <c r="BK31" s="91"/>
    </row>
    <row r="32" customFormat="false" ht="15.75" hidden="false" customHeight="true" outlineLevel="0" collapsed="false">
      <c r="A32" s="82"/>
      <c r="B32" s="43"/>
      <c r="C32" s="44"/>
      <c r="D32" s="58"/>
      <c r="E32" s="45"/>
      <c r="F32" s="58"/>
      <c r="G32" s="59"/>
      <c r="H32" s="84" t="s">
        <v>94</v>
      </c>
      <c r="I32" s="84"/>
      <c r="J32" s="84"/>
      <c r="K32" s="92"/>
      <c r="L32" s="92"/>
      <c r="M32" s="92"/>
      <c r="N32" s="92"/>
      <c r="O32" s="92"/>
      <c r="P32" s="92"/>
      <c r="Q32" s="88"/>
      <c r="R32" s="88" t="n">
        <v>65</v>
      </c>
      <c r="S32" s="88" t="n">
        <v>170</v>
      </c>
      <c r="T32" s="88" t="n">
        <v>174</v>
      </c>
      <c r="U32" s="88" t="n">
        <v>183</v>
      </c>
      <c r="V32" s="88" t="n">
        <v>135</v>
      </c>
      <c r="W32" s="88" t="n">
        <v>159</v>
      </c>
      <c r="X32" s="88"/>
      <c r="Y32" s="88"/>
      <c r="Z32" s="88" t="n">
        <v>200</v>
      </c>
      <c r="AA32" s="88" t="n">
        <v>204</v>
      </c>
      <c r="AB32" s="88" t="n">
        <v>171</v>
      </c>
      <c r="AC32" s="88" t="n">
        <v>211</v>
      </c>
      <c r="AD32" s="88" t="n">
        <v>195</v>
      </c>
      <c r="AE32" s="88" t="n">
        <v>187</v>
      </c>
      <c r="AF32" s="88" t="n">
        <v>203</v>
      </c>
      <c r="AG32" s="88" t="n">
        <v>141</v>
      </c>
      <c r="AH32" s="88" t="n">
        <v>190</v>
      </c>
      <c r="AI32" s="88" t="n">
        <v>186</v>
      </c>
      <c r="AJ32" s="88" t="n">
        <v>166</v>
      </c>
      <c r="AK32" s="88" t="n">
        <v>198</v>
      </c>
      <c r="AL32" s="88" t="n">
        <v>159</v>
      </c>
      <c r="AM32" s="88" t="n">
        <v>234</v>
      </c>
      <c r="AN32" s="88" t="n">
        <v>173</v>
      </c>
      <c r="AO32" s="88" t="n">
        <v>223</v>
      </c>
      <c r="AP32" s="88" t="n">
        <v>189</v>
      </c>
      <c r="AQ32" s="88" t="n">
        <v>163</v>
      </c>
      <c r="AR32" s="88" t="n">
        <v>165</v>
      </c>
      <c r="AS32" s="88" t="n">
        <v>209</v>
      </c>
      <c r="AT32" s="88" t="n">
        <v>203</v>
      </c>
      <c r="AU32" s="88" t="n">
        <v>210</v>
      </c>
      <c r="AV32" s="88" t="n">
        <v>158</v>
      </c>
      <c r="AW32" s="88" t="n">
        <v>273</v>
      </c>
      <c r="AX32" s="88" t="n">
        <v>243</v>
      </c>
      <c r="AY32" s="88" t="n">
        <v>209</v>
      </c>
      <c r="AZ32" s="88" t="n">
        <v>170</v>
      </c>
      <c r="BA32" s="88" t="n">
        <v>165</v>
      </c>
      <c r="BB32" s="88" t="n">
        <v>262</v>
      </c>
      <c r="BC32" s="88" t="n">
        <v>218</v>
      </c>
      <c r="BD32" s="88"/>
      <c r="BE32" s="88"/>
      <c r="BF32" s="88"/>
      <c r="BG32" s="88"/>
      <c r="BH32" s="88"/>
      <c r="BI32" s="89"/>
      <c r="BJ32" s="90"/>
      <c r="BK32" s="91"/>
    </row>
    <row r="33" customFormat="false" ht="15.75" hidden="false" customHeight="true" outlineLevel="0" collapsed="false">
      <c r="A33" s="82"/>
      <c r="B33" s="43"/>
      <c r="C33" s="44"/>
      <c r="D33" s="58"/>
      <c r="E33" s="45"/>
      <c r="F33" s="58"/>
      <c r="G33" s="59"/>
      <c r="H33" s="84" t="s">
        <v>95</v>
      </c>
      <c r="I33" s="84"/>
      <c r="J33" s="84"/>
      <c r="K33" s="92"/>
      <c r="L33" s="92"/>
      <c r="M33" s="92"/>
      <c r="N33" s="92"/>
      <c r="O33" s="92"/>
      <c r="P33" s="92"/>
      <c r="Q33" s="88"/>
      <c r="R33" s="88" t="n">
        <v>125</v>
      </c>
      <c r="S33" s="88" t="n">
        <v>239</v>
      </c>
      <c r="T33" s="88" t="n">
        <v>167</v>
      </c>
      <c r="U33" s="88" t="n">
        <v>210</v>
      </c>
      <c r="V33" s="88" t="n">
        <v>169</v>
      </c>
      <c r="W33" s="88" t="n">
        <v>179</v>
      </c>
      <c r="X33" s="88"/>
      <c r="Y33" s="88"/>
      <c r="Z33" s="88" t="n">
        <v>203</v>
      </c>
      <c r="AA33" s="88" t="n">
        <v>201</v>
      </c>
      <c r="AB33" s="88" t="n">
        <v>241</v>
      </c>
      <c r="AC33" s="88" t="n">
        <v>263</v>
      </c>
      <c r="AD33" s="88" t="n">
        <v>234</v>
      </c>
      <c r="AE33" s="88" t="n">
        <v>175</v>
      </c>
      <c r="AF33" s="88" t="n">
        <v>228</v>
      </c>
      <c r="AG33" s="88" t="n">
        <v>213</v>
      </c>
      <c r="AH33" s="88" t="n">
        <v>251</v>
      </c>
      <c r="AI33" s="88" t="n">
        <v>195</v>
      </c>
      <c r="AJ33" s="88" t="n">
        <v>153</v>
      </c>
      <c r="AK33" s="88" t="n">
        <v>170</v>
      </c>
      <c r="AL33" s="88" t="n">
        <v>200</v>
      </c>
      <c r="AM33" s="88" t="n">
        <v>263</v>
      </c>
      <c r="AN33" s="88" t="n">
        <v>221</v>
      </c>
      <c r="AO33" s="88" t="n">
        <v>299</v>
      </c>
      <c r="AP33" s="88" t="n">
        <v>248</v>
      </c>
      <c r="AQ33" s="88" t="n">
        <v>270</v>
      </c>
      <c r="AR33" s="88" t="n">
        <v>226</v>
      </c>
      <c r="AS33" s="88" t="n">
        <v>316</v>
      </c>
      <c r="AT33" s="88" t="n">
        <v>336</v>
      </c>
      <c r="AU33" s="88" t="n">
        <v>276</v>
      </c>
      <c r="AV33" s="88" t="n">
        <v>176</v>
      </c>
      <c r="AW33" s="88" t="n">
        <v>288</v>
      </c>
      <c r="AX33" s="88" t="n">
        <v>298</v>
      </c>
      <c r="AY33" s="88" t="n">
        <v>255</v>
      </c>
      <c r="AZ33" s="88" t="n">
        <v>206</v>
      </c>
      <c r="BA33" s="88" t="n">
        <v>246</v>
      </c>
      <c r="BB33" s="88" t="n">
        <v>302</v>
      </c>
      <c r="BC33" s="88" t="n">
        <v>259</v>
      </c>
      <c r="BD33" s="88"/>
      <c r="BE33" s="88"/>
      <c r="BF33" s="88"/>
      <c r="BG33" s="88"/>
      <c r="BH33" s="88"/>
      <c r="BI33" s="89"/>
      <c r="BJ33" s="90"/>
      <c r="BK33" s="91"/>
    </row>
    <row r="34" customFormat="false" ht="15.75" hidden="false" customHeight="true" outlineLevel="0" collapsed="false">
      <c r="A34" s="82"/>
      <c r="B34" s="43"/>
      <c r="C34" s="44"/>
      <c r="D34" s="58"/>
      <c r="E34" s="45"/>
      <c r="F34" s="58"/>
      <c r="G34" s="59"/>
      <c r="H34" s="84" t="s">
        <v>96</v>
      </c>
      <c r="I34" s="84"/>
      <c r="J34" s="84"/>
      <c r="K34" s="92"/>
      <c r="L34" s="92"/>
      <c r="M34" s="92"/>
      <c r="N34" s="92"/>
      <c r="O34" s="92"/>
      <c r="P34" s="92"/>
      <c r="Q34" s="88"/>
      <c r="R34" s="88" t="n">
        <v>97</v>
      </c>
      <c r="S34" s="88" t="n">
        <v>216</v>
      </c>
      <c r="T34" s="88" t="n">
        <v>179</v>
      </c>
      <c r="U34" s="88" t="n">
        <v>199</v>
      </c>
      <c r="V34" s="88" t="n">
        <v>143</v>
      </c>
      <c r="W34" s="88" t="n">
        <v>178</v>
      </c>
      <c r="X34" s="88"/>
      <c r="Y34" s="88"/>
      <c r="Z34" s="88" t="n">
        <v>153</v>
      </c>
      <c r="AA34" s="88" t="n">
        <v>196</v>
      </c>
      <c r="AB34" s="88" t="n">
        <v>165</v>
      </c>
      <c r="AC34" s="88" t="n">
        <v>216</v>
      </c>
      <c r="AD34" s="88" t="n">
        <v>236</v>
      </c>
      <c r="AE34" s="88" t="n">
        <v>197</v>
      </c>
      <c r="AF34" s="88" t="n">
        <v>238</v>
      </c>
      <c r="AG34" s="88" t="n">
        <v>219</v>
      </c>
      <c r="AH34" s="88" t="n">
        <v>235</v>
      </c>
      <c r="AI34" s="88" t="n">
        <v>231</v>
      </c>
      <c r="AJ34" s="88" t="n">
        <v>183</v>
      </c>
      <c r="AK34" s="88" t="n">
        <v>249</v>
      </c>
      <c r="AL34" s="88" t="n">
        <v>53</v>
      </c>
      <c r="AM34" s="88" t="n">
        <v>142</v>
      </c>
      <c r="AN34" s="88" t="n">
        <v>170</v>
      </c>
      <c r="AO34" s="88" t="n">
        <v>248</v>
      </c>
      <c r="AP34" s="88" t="n">
        <v>252</v>
      </c>
      <c r="AQ34" s="88" t="n">
        <v>168</v>
      </c>
      <c r="AR34" s="88" t="n">
        <v>129</v>
      </c>
      <c r="AS34" s="88" t="n">
        <v>150</v>
      </c>
      <c r="AT34" s="88" t="n">
        <v>172</v>
      </c>
      <c r="AU34" s="88" t="n">
        <v>161</v>
      </c>
      <c r="AV34" s="88" t="n">
        <v>93</v>
      </c>
      <c r="AW34" s="88" t="n">
        <v>198</v>
      </c>
      <c r="AX34" s="88" t="n">
        <v>292</v>
      </c>
      <c r="AY34" s="88" t="n">
        <v>205</v>
      </c>
      <c r="AZ34" s="88" t="n">
        <v>144</v>
      </c>
      <c r="BA34" s="88" t="n">
        <v>198</v>
      </c>
      <c r="BB34" s="88" t="n">
        <v>254</v>
      </c>
      <c r="BC34" s="88" t="n">
        <v>179</v>
      </c>
      <c r="BD34" s="88"/>
      <c r="BE34" s="88"/>
      <c r="BF34" s="88"/>
      <c r="BG34" s="88"/>
      <c r="BH34" s="88"/>
      <c r="BI34" s="89"/>
      <c r="BJ34" s="90"/>
      <c r="BK34" s="91"/>
    </row>
    <row r="35" customFormat="false" ht="26.85" hidden="false" customHeight="true" outlineLevel="0" collapsed="false">
      <c r="A35" s="82"/>
      <c r="B35" s="55"/>
      <c r="C35" s="56" t="s">
        <v>97</v>
      </c>
      <c r="D35" s="0" t="s">
        <v>98</v>
      </c>
      <c r="E35" s="57" t="s">
        <v>34</v>
      </c>
      <c r="F35" s="58"/>
      <c r="G35" s="59"/>
      <c r="H35" s="93" t="s">
        <v>99</v>
      </c>
      <c r="I35" s="94" t="s">
        <v>100</v>
      </c>
      <c r="J35" s="95" t="s">
        <v>101</v>
      </c>
      <c r="K35" s="92"/>
      <c r="L35" s="92"/>
      <c r="M35" s="92"/>
      <c r="N35" s="92"/>
      <c r="O35" s="92"/>
      <c r="P35" s="87"/>
      <c r="Q35" s="88" t="n">
        <f aca="false">SUM(Q36:Q41)</f>
        <v>0</v>
      </c>
      <c r="R35" s="88" t="n">
        <f aca="false">SUM(R36:R41)</f>
        <v>38</v>
      </c>
      <c r="S35" s="88" t="n">
        <f aca="false">SUM(S36:S41)</f>
        <v>74</v>
      </c>
      <c r="T35" s="88" t="n">
        <f aca="false">SUM(T36:T41)</f>
        <v>87</v>
      </c>
      <c r="U35" s="88" t="n">
        <f aca="false">SUM(U36:U41)</f>
        <v>108</v>
      </c>
      <c r="V35" s="88" t="n">
        <f aca="false">SUM(V36:V41)</f>
        <v>76</v>
      </c>
      <c r="W35" s="88" t="n">
        <f aca="false">SUM(W36:W41)</f>
        <v>98</v>
      </c>
      <c r="X35" s="88"/>
      <c r="Y35" s="88"/>
      <c r="Z35" s="88" t="n">
        <f aca="false">SUM(Z36:Z41)</f>
        <v>83</v>
      </c>
      <c r="AA35" s="88" t="n">
        <f aca="false">SUM(AA36:AA41)</f>
        <v>102</v>
      </c>
      <c r="AB35" s="88" t="n">
        <f aca="false">SUM(AB36:AB41)</f>
        <v>143</v>
      </c>
      <c r="AC35" s="88" t="n">
        <f aca="false">SUM(AC36:AC41)</f>
        <v>123</v>
      </c>
      <c r="AD35" s="88" t="n">
        <f aca="false">SUM(AD36:AD41)</f>
        <v>111</v>
      </c>
      <c r="AE35" s="88" t="n">
        <f aca="false">SUM(AE36:AE41)</f>
        <v>125</v>
      </c>
      <c r="AF35" s="88" t="n">
        <f aca="false">SUM(AF36:AF41)</f>
        <v>121</v>
      </c>
      <c r="AG35" s="88" t="n">
        <f aca="false">SUM(AG36:AG41)</f>
        <v>140</v>
      </c>
      <c r="AH35" s="88" t="n">
        <f aca="false">SUM(AH36:AH41)</f>
        <v>142</v>
      </c>
      <c r="AI35" s="88" t="n">
        <f aca="false">SUM(AI36:AI41)</f>
        <v>115</v>
      </c>
      <c r="AJ35" s="88" t="n">
        <f aca="false">SUM(AJ36:AJ41)</f>
        <v>97</v>
      </c>
      <c r="AK35" s="88" t="n">
        <f aca="false">SUM(AK36:AK41)</f>
        <v>101</v>
      </c>
      <c r="AL35" s="88" t="n">
        <f aca="false">SUM(AL36:AL41)</f>
        <v>123</v>
      </c>
      <c r="AM35" s="88" t="n">
        <f aca="false">SUM(AM36:AM41)</f>
        <v>147</v>
      </c>
      <c r="AN35" s="88" t="n">
        <f aca="false">SUM(AN36:AN41)</f>
        <v>120</v>
      </c>
      <c r="AO35" s="88" t="n">
        <f aca="false">SUM(AO36:AO41)</f>
        <v>161</v>
      </c>
      <c r="AP35" s="88" t="n">
        <f aca="false">SUM(AP36:AP41)</f>
        <v>146</v>
      </c>
      <c r="AQ35" s="88" t="n">
        <f aca="false">SUM(AQ36:AQ41)</f>
        <v>122</v>
      </c>
      <c r="AR35" s="88" t="n">
        <f aca="false">SUM(AR36:AR41)</f>
        <v>151</v>
      </c>
      <c r="AS35" s="88" t="n">
        <f aca="false">SUM(AS36:AS41)</f>
        <v>107</v>
      </c>
      <c r="AT35" s="88" t="n">
        <f aca="false">SUM(AT36:AT41)</f>
        <v>123</v>
      </c>
      <c r="AU35" s="88" t="n">
        <f aca="false">SUM(AU36:AU41)</f>
        <v>116</v>
      </c>
      <c r="AV35" s="88" t="n">
        <f aca="false">SUM(AV36:AV41)</f>
        <v>83</v>
      </c>
      <c r="AW35" s="88" t="n">
        <f aca="false">SUM(AW36:AW41)</f>
        <v>91</v>
      </c>
      <c r="AX35" s="88" t="n">
        <f aca="false">SUM(AX36:AX41)</f>
        <v>135</v>
      </c>
      <c r="AY35" s="88" t="n">
        <f aca="false">SUM(AY36:AY41)</f>
        <v>118</v>
      </c>
      <c r="AZ35" s="88" t="n">
        <f aca="false">SUM(AZ36:AZ41)</f>
        <v>102</v>
      </c>
      <c r="BA35" s="88" t="n">
        <f aca="false">SUM(BA36:BA41)</f>
        <v>113</v>
      </c>
      <c r="BB35" s="88" t="n">
        <f aca="false">SUM(BB36:BB41)</f>
        <v>101</v>
      </c>
      <c r="BC35" s="88" t="n">
        <f aca="false">SUM(BC36:BC41)</f>
        <v>99</v>
      </c>
      <c r="BD35" s="88" t="n">
        <f aca="false">SUM(BD36:BD41)</f>
        <v>0</v>
      </c>
      <c r="BE35" s="88" t="n">
        <f aca="false">SUM(BE36:BE41)</f>
        <v>0</v>
      </c>
      <c r="BF35" s="88" t="n">
        <f aca="false">SUM(BF36:BF41)</f>
        <v>0</v>
      </c>
      <c r="BG35" s="88" t="n">
        <f aca="false">SUM(BG36:BG41)</f>
        <v>0</v>
      </c>
      <c r="BH35" s="88" t="n">
        <f aca="false">SUM(BH36:BH41)</f>
        <v>0</v>
      </c>
      <c r="BI35" s="89"/>
      <c r="BJ35" s="90"/>
      <c r="BK35" s="91"/>
    </row>
    <row r="36" customFormat="false" ht="32.25" hidden="false" customHeight="true" outlineLevel="0" collapsed="false">
      <c r="A36" s="82"/>
      <c r="B36" s="55" t="n">
        <v>10</v>
      </c>
      <c r="C36" s="56" t="s">
        <v>102</v>
      </c>
      <c r="D36" s="0"/>
      <c r="E36" s="57"/>
      <c r="F36" s="58"/>
      <c r="G36" s="59"/>
      <c r="H36" s="93" t="s">
        <v>103</v>
      </c>
      <c r="I36" s="94" t="s">
        <v>104</v>
      </c>
      <c r="J36" s="95" t="s">
        <v>105</v>
      </c>
      <c r="K36" s="85" t="e">
        <f aca="false">SUM(#REF!))))))</f>
        <v>#VALUE!</v>
      </c>
      <c r="L36" s="85" t="e">
        <f aca="false">SUM(#REF!))))))</f>
        <v>#VALUE!</v>
      </c>
      <c r="M36" s="85" t="e">
        <f aca="false">SUM(#REF!))))))</f>
        <v>#VALUE!</v>
      </c>
      <c r="N36" s="85" t="e">
        <f aca="false">SUM(#REF!))))))</f>
        <v>#VALUE!</v>
      </c>
      <c r="O36" s="85" t="e">
        <f aca="false">SUM(#REF!))))))</f>
        <v>#VALUE!</v>
      </c>
      <c r="P36" s="85" t="e">
        <f aca="false">SUM(#REF!))))))</f>
        <v>#VALUE!</v>
      </c>
      <c r="Q36" s="86"/>
      <c r="R36" s="86" t="n">
        <v>8</v>
      </c>
      <c r="S36" s="86" t="n">
        <v>21</v>
      </c>
      <c r="T36" s="86" t="n">
        <v>23</v>
      </c>
      <c r="U36" s="86" t="n">
        <v>25</v>
      </c>
      <c r="V36" s="86" t="n">
        <v>19</v>
      </c>
      <c r="W36" s="86" t="n">
        <v>22</v>
      </c>
      <c r="X36" s="86"/>
      <c r="Y36" s="86"/>
      <c r="Z36" s="86" t="n">
        <v>10</v>
      </c>
      <c r="AA36" s="86" t="n">
        <v>17</v>
      </c>
      <c r="AB36" s="86" t="n">
        <v>29</v>
      </c>
      <c r="AC36" s="86" t="n">
        <v>21</v>
      </c>
      <c r="AD36" s="86" t="n">
        <v>20</v>
      </c>
      <c r="AE36" s="86" t="n">
        <v>12</v>
      </c>
      <c r="AF36" s="86" t="n">
        <v>16</v>
      </c>
      <c r="AG36" s="86" t="n">
        <v>29</v>
      </c>
      <c r="AH36" s="86" t="n">
        <v>17</v>
      </c>
      <c r="AI36" s="86" t="n">
        <v>18</v>
      </c>
      <c r="AJ36" s="86" t="n">
        <v>14</v>
      </c>
      <c r="AK36" s="86" t="n">
        <v>14</v>
      </c>
      <c r="AL36" s="86" t="n">
        <v>15</v>
      </c>
      <c r="AM36" s="86" t="n">
        <v>21</v>
      </c>
      <c r="AN36" s="86" t="n">
        <v>20</v>
      </c>
      <c r="AO36" s="86" t="n">
        <v>22</v>
      </c>
      <c r="AP36" s="86" t="n">
        <v>22</v>
      </c>
      <c r="AQ36" s="86" t="n">
        <v>20</v>
      </c>
      <c r="AR36" s="86" t="n">
        <v>27</v>
      </c>
      <c r="AS36" s="86" t="n">
        <v>21</v>
      </c>
      <c r="AT36" s="86" t="n">
        <v>18</v>
      </c>
      <c r="AU36" s="86" t="n">
        <v>15</v>
      </c>
      <c r="AV36" s="86" t="n">
        <v>15</v>
      </c>
      <c r="AW36" s="86" t="n">
        <v>8</v>
      </c>
      <c r="AX36" s="86" t="n">
        <v>18</v>
      </c>
      <c r="AY36" s="86" t="n">
        <v>20</v>
      </c>
      <c r="AZ36" s="86" t="n">
        <v>14</v>
      </c>
      <c r="BA36" s="86" t="n">
        <v>15</v>
      </c>
      <c r="BB36" s="86" t="n">
        <v>18</v>
      </c>
      <c r="BC36" s="86" t="n">
        <v>22</v>
      </c>
      <c r="BD36" s="86"/>
      <c r="BE36" s="86"/>
      <c r="BF36" s="86"/>
      <c r="BG36" s="86"/>
      <c r="BH36" s="86"/>
      <c r="BI36" s="96"/>
      <c r="BJ36" s="96"/>
      <c r="BK36" s="96"/>
    </row>
    <row r="37" customFormat="false" ht="32.25" hidden="false" customHeight="true" outlineLevel="0" collapsed="false">
      <c r="A37" s="82"/>
      <c r="B37" s="55"/>
      <c r="C37" s="56" t="s">
        <v>106</v>
      </c>
      <c r="D37" s="0"/>
      <c r="E37" s="57"/>
      <c r="F37" s="58"/>
      <c r="G37" s="59"/>
      <c r="H37" s="93" t="s">
        <v>103</v>
      </c>
      <c r="I37" s="94" t="s">
        <v>104</v>
      </c>
      <c r="J37" s="95" t="s">
        <v>105</v>
      </c>
      <c r="K37" s="85" t="e">
        <f aca="false">SUM(#REF!))))))</f>
        <v>#VALUE!</v>
      </c>
      <c r="L37" s="85" t="e">
        <f aca="false">SUM(#REF!))))))</f>
        <v>#VALUE!</v>
      </c>
      <c r="M37" s="85" t="e">
        <f aca="false">SUM(#REF!))))))</f>
        <v>#VALUE!</v>
      </c>
      <c r="N37" s="85" t="e">
        <f aca="false">SUM(#REF!))))))</f>
        <v>#VALUE!</v>
      </c>
      <c r="O37" s="85" t="e">
        <f aca="false">SUM(#REF!))))))</f>
        <v>#VALUE!</v>
      </c>
      <c r="P37" s="85" t="e">
        <f aca="false">SUM(#REF!))))))</f>
        <v>#VALUE!</v>
      </c>
      <c r="Q37" s="86"/>
      <c r="R37" s="86" t="n">
        <v>4</v>
      </c>
      <c r="S37" s="86" t="n">
        <v>10</v>
      </c>
      <c r="T37" s="86" t="n">
        <v>11</v>
      </c>
      <c r="U37" s="86" t="n">
        <v>21</v>
      </c>
      <c r="V37" s="86" t="n">
        <v>9</v>
      </c>
      <c r="W37" s="86" t="n">
        <v>9</v>
      </c>
      <c r="X37" s="86"/>
      <c r="Y37" s="86"/>
      <c r="Z37" s="86" t="n">
        <v>24</v>
      </c>
      <c r="AA37" s="86" t="n">
        <v>15</v>
      </c>
      <c r="AB37" s="86" t="n">
        <v>16</v>
      </c>
      <c r="AC37" s="86" t="n">
        <v>17</v>
      </c>
      <c r="AD37" s="86" t="n">
        <v>15</v>
      </c>
      <c r="AE37" s="86" t="n">
        <v>34</v>
      </c>
      <c r="AF37" s="86" t="n">
        <v>22</v>
      </c>
      <c r="AG37" s="86" t="n">
        <v>22</v>
      </c>
      <c r="AH37" s="86" t="n">
        <v>24</v>
      </c>
      <c r="AI37" s="86" t="n">
        <v>23</v>
      </c>
      <c r="AJ37" s="86" t="n">
        <v>19</v>
      </c>
      <c r="AK37" s="86" t="n">
        <v>18</v>
      </c>
      <c r="AL37" s="86" t="n">
        <v>18</v>
      </c>
      <c r="AM37" s="86" t="n">
        <v>33</v>
      </c>
      <c r="AN37" s="86" t="n">
        <v>20</v>
      </c>
      <c r="AO37" s="86" t="n">
        <v>27</v>
      </c>
      <c r="AP37" s="86" t="n">
        <v>20</v>
      </c>
      <c r="AQ37" s="86" t="n">
        <v>17</v>
      </c>
      <c r="AR37" s="86" t="n">
        <v>36</v>
      </c>
      <c r="AS37" s="86" t="n">
        <v>19</v>
      </c>
      <c r="AT37" s="86" t="n">
        <v>27</v>
      </c>
      <c r="AU37" s="86" t="n">
        <v>22</v>
      </c>
      <c r="AV37" s="86" t="n">
        <v>13</v>
      </c>
      <c r="AW37" s="86" t="n">
        <v>15</v>
      </c>
      <c r="AX37" s="86" t="n">
        <v>21</v>
      </c>
      <c r="AY37" s="86" t="n">
        <v>21</v>
      </c>
      <c r="AZ37" s="86" t="n">
        <v>19</v>
      </c>
      <c r="BA37" s="86" t="n">
        <v>18</v>
      </c>
      <c r="BB37" s="86" t="n">
        <v>20</v>
      </c>
      <c r="BC37" s="86" t="n">
        <v>17</v>
      </c>
      <c r="BD37" s="86"/>
      <c r="BE37" s="86"/>
      <c r="BF37" s="86"/>
      <c r="BG37" s="86"/>
      <c r="BH37" s="86"/>
      <c r="BI37" s="96"/>
      <c r="BJ37" s="96"/>
      <c r="BK37" s="96"/>
    </row>
    <row r="38" customFormat="false" ht="32.25" hidden="false" customHeight="true" outlineLevel="0" collapsed="false">
      <c r="A38" s="82"/>
      <c r="B38" s="55"/>
      <c r="C38" s="56" t="s">
        <v>107</v>
      </c>
      <c r="D38" s="0"/>
      <c r="E38" s="57"/>
      <c r="F38" s="58"/>
      <c r="G38" s="59"/>
      <c r="H38" s="93" t="s">
        <v>103</v>
      </c>
      <c r="I38" s="94" t="s">
        <v>104</v>
      </c>
      <c r="J38" s="95" t="s">
        <v>105</v>
      </c>
      <c r="K38" s="85" t="e">
        <f aca="false">SUM(#REF!))))))</f>
        <v>#VALUE!</v>
      </c>
      <c r="L38" s="85" t="e">
        <f aca="false">SUM(#REF!))))))</f>
        <v>#VALUE!</v>
      </c>
      <c r="M38" s="85" t="e">
        <f aca="false">SUM(#REF!))))))</f>
        <v>#VALUE!</v>
      </c>
      <c r="N38" s="85" t="e">
        <f aca="false">SUM(#REF!))))))</f>
        <v>#VALUE!</v>
      </c>
      <c r="O38" s="85" t="e">
        <f aca="false">SUM(#REF!))))))</f>
        <v>#VALUE!</v>
      </c>
      <c r="P38" s="85" t="e">
        <f aca="false">SUM(#REF!))))))</f>
        <v>#VALUE!</v>
      </c>
      <c r="Q38" s="86"/>
      <c r="R38" s="86" t="n">
        <v>8</v>
      </c>
      <c r="S38" s="86" t="n">
        <v>4</v>
      </c>
      <c r="T38" s="86" t="n">
        <v>9</v>
      </c>
      <c r="U38" s="86" t="n">
        <v>20</v>
      </c>
      <c r="V38" s="86" t="n">
        <v>12</v>
      </c>
      <c r="W38" s="86" t="n">
        <v>21</v>
      </c>
      <c r="X38" s="86"/>
      <c r="Y38" s="86"/>
      <c r="Z38" s="86" t="n">
        <v>16</v>
      </c>
      <c r="AA38" s="86" t="n">
        <v>10</v>
      </c>
      <c r="AB38" s="86" t="n">
        <v>28</v>
      </c>
      <c r="AC38" s="86" t="n">
        <v>23</v>
      </c>
      <c r="AD38" s="86" t="n">
        <v>19</v>
      </c>
      <c r="AE38" s="86" t="n">
        <v>17</v>
      </c>
      <c r="AF38" s="86" t="n">
        <v>24</v>
      </c>
      <c r="AG38" s="86" t="n">
        <v>30</v>
      </c>
      <c r="AH38" s="86" t="n">
        <v>20</v>
      </c>
      <c r="AI38" s="86" t="n">
        <v>16</v>
      </c>
      <c r="AJ38" s="86" t="n">
        <v>17</v>
      </c>
      <c r="AK38" s="86" t="n">
        <v>22</v>
      </c>
      <c r="AL38" s="86" t="n">
        <v>29</v>
      </c>
      <c r="AM38" s="86" t="n">
        <v>25</v>
      </c>
      <c r="AN38" s="86" t="n">
        <v>27</v>
      </c>
      <c r="AO38" s="86" t="n">
        <v>40</v>
      </c>
      <c r="AP38" s="86" t="n">
        <v>32</v>
      </c>
      <c r="AQ38" s="86" t="n">
        <v>26</v>
      </c>
      <c r="AR38" s="86" t="n">
        <v>31</v>
      </c>
      <c r="AS38" s="86" t="n">
        <v>23</v>
      </c>
      <c r="AT38" s="86" t="n">
        <v>21</v>
      </c>
      <c r="AU38" s="86" t="n">
        <v>29</v>
      </c>
      <c r="AV38" s="86" t="n">
        <v>17</v>
      </c>
      <c r="AW38" s="86" t="n">
        <v>20</v>
      </c>
      <c r="AX38" s="86" t="n">
        <v>32</v>
      </c>
      <c r="AY38" s="86" t="n">
        <v>22</v>
      </c>
      <c r="AZ38" s="86" t="n">
        <v>18</v>
      </c>
      <c r="BA38" s="86" t="n">
        <v>18</v>
      </c>
      <c r="BB38" s="86" t="n">
        <v>16</v>
      </c>
      <c r="BC38" s="86" t="n">
        <v>16</v>
      </c>
      <c r="BD38" s="86"/>
      <c r="BE38" s="86"/>
      <c r="BF38" s="86"/>
      <c r="BG38" s="86"/>
      <c r="BH38" s="86"/>
      <c r="BI38" s="96"/>
      <c r="BJ38" s="96"/>
      <c r="BK38" s="96"/>
    </row>
    <row r="39" customFormat="false" ht="32.25" hidden="false" customHeight="true" outlineLevel="0" collapsed="false">
      <c r="A39" s="82"/>
      <c r="B39" s="55"/>
      <c r="C39" s="56" t="s">
        <v>108</v>
      </c>
      <c r="D39" s="0"/>
      <c r="E39" s="57"/>
      <c r="F39" s="58"/>
      <c r="G39" s="59"/>
      <c r="H39" s="93" t="s">
        <v>103</v>
      </c>
      <c r="I39" s="94" t="s">
        <v>104</v>
      </c>
      <c r="J39" s="95" t="s">
        <v>105</v>
      </c>
      <c r="K39" s="85"/>
      <c r="L39" s="85"/>
      <c r="M39" s="85"/>
      <c r="N39" s="85"/>
      <c r="O39" s="85"/>
      <c r="P39" s="85"/>
      <c r="Q39" s="86"/>
      <c r="R39" s="86" t="n">
        <v>7</v>
      </c>
      <c r="S39" s="86" t="n">
        <v>12</v>
      </c>
      <c r="T39" s="86" t="n">
        <v>14</v>
      </c>
      <c r="U39" s="86" t="n">
        <v>20</v>
      </c>
      <c r="V39" s="86" t="n">
        <v>5</v>
      </c>
      <c r="W39" s="86" t="n">
        <v>12</v>
      </c>
      <c r="X39" s="86"/>
      <c r="Y39" s="86"/>
      <c r="Z39" s="86" t="n">
        <v>16</v>
      </c>
      <c r="AA39" s="86" t="n">
        <v>19</v>
      </c>
      <c r="AB39" s="86" t="n">
        <v>32</v>
      </c>
      <c r="AC39" s="86" t="n">
        <v>16</v>
      </c>
      <c r="AD39" s="86" t="n">
        <v>15</v>
      </c>
      <c r="AE39" s="86" t="n">
        <v>21</v>
      </c>
      <c r="AF39" s="86" t="n">
        <v>25</v>
      </c>
      <c r="AG39" s="86" t="n">
        <v>18</v>
      </c>
      <c r="AH39" s="86" t="n">
        <v>33</v>
      </c>
      <c r="AI39" s="86" t="n">
        <v>21</v>
      </c>
      <c r="AJ39" s="86" t="n">
        <v>18</v>
      </c>
      <c r="AK39" s="86" t="n">
        <v>14</v>
      </c>
      <c r="AL39" s="86" t="n">
        <v>13</v>
      </c>
      <c r="AM39" s="86" t="n">
        <v>18</v>
      </c>
      <c r="AN39" s="86" t="n">
        <v>15</v>
      </c>
      <c r="AO39" s="86" t="n">
        <v>19</v>
      </c>
      <c r="AP39" s="86" t="n">
        <v>30</v>
      </c>
      <c r="AQ39" s="86" t="n">
        <v>14</v>
      </c>
      <c r="AR39" s="86" t="n">
        <v>21</v>
      </c>
      <c r="AS39" s="86" t="n">
        <v>14</v>
      </c>
      <c r="AT39" s="86" t="n">
        <v>22</v>
      </c>
      <c r="AU39" s="86" t="n">
        <v>16</v>
      </c>
      <c r="AV39" s="86" t="n">
        <v>5</v>
      </c>
      <c r="AW39" s="86" t="n">
        <v>12</v>
      </c>
      <c r="AX39" s="86" t="n">
        <v>25</v>
      </c>
      <c r="AY39" s="86" t="n">
        <v>20</v>
      </c>
      <c r="AZ39" s="86" t="n">
        <v>15</v>
      </c>
      <c r="BA39" s="86" t="n">
        <v>19</v>
      </c>
      <c r="BB39" s="86" t="n">
        <v>15</v>
      </c>
      <c r="BC39" s="86" t="n">
        <v>13</v>
      </c>
      <c r="BD39" s="86"/>
      <c r="BE39" s="86"/>
      <c r="BF39" s="86"/>
      <c r="BG39" s="86"/>
      <c r="BH39" s="86"/>
      <c r="BI39" s="97"/>
      <c r="BJ39" s="98"/>
      <c r="BK39" s="99"/>
    </row>
    <row r="40" customFormat="false" ht="24.75" hidden="false" customHeight="true" outlineLevel="0" collapsed="false">
      <c r="A40" s="82"/>
      <c r="B40" s="55"/>
      <c r="C40" s="56" t="s">
        <v>109</v>
      </c>
      <c r="D40" s="0"/>
      <c r="E40" s="57"/>
      <c r="F40" s="58"/>
      <c r="G40" s="59"/>
      <c r="H40" s="93" t="s">
        <v>103</v>
      </c>
      <c r="I40" s="94" t="s">
        <v>104</v>
      </c>
      <c r="J40" s="95" t="s">
        <v>105</v>
      </c>
      <c r="K40" s="100"/>
      <c r="L40" s="100"/>
      <c r="M40" s="92"/>
      <c r="N40" s="92"/>
      <c r="O40" s="92"/>
      <c r="P40" s="92"/>
      <c r="Q40" s="88"/>
      <c r="R40" s="88" t="n">
        <v>5</v>
      </c>
      <c r="S40" s="88" t="n">
        <v>8</v>
      </c>
      <c r="T40" s="88" t="n">
        <v>14</v>
      </c>
      <c r="U40" s="88" t="n">
        <v>13</v>
      </c>
      <c r="V40" s="88" t="n">
        <v>11</v>
      </c>
      <c r="W40" s="88" t="n">
        <v>14</v>
      </c>
      <c r="X40" s="88"/>
      <c r="Y40" s="88"/>
      <c r="Z40" s="88" t="n">
        <v>8</v>
      </c>
      <c r="AA40" s="88" t="n">
        <v>22</v>
      </c>
      <c r="AB40" s="88" t="n">
        <v>17</v>
      </c>
      <c r="AC40" s="88" t="n">
        <v>31</v>
      </c>
      <c r="AD40" s="88" t="n">
        <v>19</v>
      </c>
      <c r="AE40" s="88" t="n">
        <v>17</v>
      </c>
      <c r="AF40" s="88" t="n">
        <v>21</v>
      </c>
      <c r="AG40" s="88" t="n">
        <v>26</v>
      </c>
      <c r="AH40" s="88" t="n">
        <v>19</v>
      </c>
      <c r="AI40" s="88" t="n">
        <v>19</v>
      </c>
      <c r="AJ40" s="88" t="n">
        <v>14</v>
      </c>
      <c r="AK40" s="88" t="n">
        <v>15</v>
      </c>
      <c r="AL40" s="88" t="n">
        <v>29</v>
      </c>
      <c r="AM40" s="88" t="n">
        <v>28</v>
      </c>
      <c r="AN40" s="88" t="n">
        <v>23</v>
      </c>
      <c r="AO40" s="88" t="n">
        <v>25</v>
      </c>
      <c r="AP40" s="88" t="n">
        <v>20</v>
      </c>
      <c r="AQ40" s="88" t="n">
        <v>29</v>
      </c>
      <c r="AR40" s="88" t="n">
        <v>15</v>
      </c>
      <c r="AS40" s="88" t="n">
        <v>16</v>
      </c>
      <c r="AT40" s="88" t="n">
        <v>14</v>
      </c>
      <c r="AU40" s="88" t="n">
        <v>17</v>
      </c>
      <c r="AV40" s="88" t="n">
        <v>19</v>
      </c>
      <c r="AW40" s="88" t="n">
        <v>15</v>
      </c>
      <c r="AX40" s="88" t="n">
        <v>22</v>
      </c>
      <c r="AY40" s="88" t="n">
        <v>18</v>
      </c>
      <c r="AZ40" s="88" t="n">
        <v>16</v>
      </c>
      <c r="BA40" s="88" t="n">
        <v>23</v>
      </c>
      <c r="BB40" s="88" t="n">
        <v>15</v>
      </c>
      <c r="BC40" s="88" t="n">
        <v>17</v>
      </c>
      <c r="BD40" s="88"/>
      <c r="BE40" s="88"/>
      <c r="BF40" s="88"/>
      <c r="BG40" s="88"/>
      <c r="BH40" s="88"/>
      <c r="BI40" s="97"/>
      <c r="BJ40" s="98"/>
      <c r="BK40" s="99"/>
    </row>
    <row r="41" customFormat="false" ht="23.25" hidden="false" customHeight="true" outlineLevel="0" collapsed="false">
      <c r="A41" s="82"/>
      <c r="B41" s="55"/>
      <c r="C41" s="56" t="s">
        <v>110</v>
      </c>
      <c r="D41" s="58" t="s">
        <v>77</v>
      </c>
      <c r="E41" s="57"/>
      <c r="F41" s="58"/>
      <c r="G41" s="59"/>
      <c r="H41" s="93" t="s">
        <v>103</v>
      </c>
      <c r="I41" s="94" t="s">
        <v>104</v>
      </c>
      <c r="J41" s="95" t="s">
        <v>105</v>
      </c>
      <c r="K41" s="100"/>
      <c r="L41" s="100"/>
      <c r="M41" s="92"/>
      <c r="N41" s="92"/>
      <c r="O41" s="92"/>
      <c r="P41" s="92"/>
      <c r="Q41" s="88"/>
      <c r="R41" s="88" t="n">
        <v>6</v>
      </c>
      <c r="S41" s="88" t="n">
        <v>19</v>
      </c>
      <c r="T41" s="88" t="n">
        <v>16</v>
      </c>
      <c r="U41" s="88" t="n">
        <v>9</v>
      </c>
      <c r="V41" s="88" t="n">
        <v>20</v>
      </c>
      <c r="W41" s="88" t="n">
        <v>20</v>
      </c>
      <c r="X41" s="88"/>
      <c r="Y41" s="88"/>
      <c r="Z41" s="88" t="n">
        <v>9</v>
      </c>
      <c r="AA41" s="88" t="n">
        <v>19</v>
      </c>
      <c r="AB41" s="88" t="n">
        <v>21</v>
      </c>
      <c r="AC41" s="88" t="n">
        <v>15</v>
      </c>
      <c r="AD41" s="88" t="n">
        <v>23</v>
      </c>
      <c r="AE41" s="88" t="n">
        <v>24</v>
      </c>
      <c r="AF41" s="88" t="n">
        <v>13</v>
      </c>
      <c r="AG41" s="88" t="n">
        <v>15</v>
      </c>
      <c r="AH41" s="88" t="n">
        <v>29</v>
      </c>
      <c r="AI41" s="88" t="n">
        <v>18</v>
      </c>
      <c r="AJ41" s="88" t="n">
        <v>15</v>
      </c>
      <c r="AK41" s="88" t="n">
        <v>18</v>
      </c>
      <c r="AL41" s="88" t="n">
        <v>19</v>
      </c>
      <c r="AM41" s="88" t="n">
        <v>22</v>
      </c>
      <c r="AN41" s="88" t="n">
        <v>15</v>
      </c>
      <c r="AO41" s="88" t="n">
        <v>28</v>
      </c>
      <c r="AP41" s="88" t="n">
        <v>22</v>
      </c>
      <c r="AQ41" s="88" t="n">
        <v>16</v>
      </c>
      <c r="AR41" s="88" t="n">
        <v>21</v>
      </c>
      <c r="AS41" s="88" t="n">
        <v>14</v>
      </c>
      <c r="AT41" s="88" t="n">
        <v>21</v>
      </c>
      <c r="AU41" s="88" t="n">
        <v>17</v>
      </c>
      <c r="AV41" s="88" t="n">
        <v>14</v>
      </c>
      <c r="AW41" s="88" t="n">
        <v>21</v>
      </c>
      <c r="AX41" s="88" t="n">
        <v>17</v>
      </c>
      <c r="AY41" s="88" t="n">
        <v>17</v>
      </c>
      <c r="AZ41" s="88" t="n">
        <v>20</v>
      </c>
      <c r="BA41" s="88" t="n">
        <v>20</v>
      </c>
      <c r="BB41" s="88" t="n">
        <v>17</v>
      </c>
      <c r="BC41" s="88" t="n">
        <v>14</v>
      </c>
      <c r="BD41" s="88"/>
      <c r="BE41" s="88"/>
      <c r="BF41" s="88"/>
      <c r="BG41" s="88"/>
      <c r="BH41" s="88"/>
      <c r="BI41" s="97"/>
      <c r="BJ41" s="98"/>
      <c r="BK41" s="99"/>
    </row>
    <row r="42" customFormat="false" ht="34.3" hidden="false" customHeight="true" outlineLevel="0" collapsed="false">
      <c r="A42" s="82"/>
      <c r="B42" s="55" t="n">
        <v>11</v>
      </c>
      <c r="C42" s="56" t="s">
        <v>111</v>
      </c>
      <c r="D42" s="58" t="s">
        <v>112</v>
      </c>
      <c r="E42" s="57" t="s">
        <v>34</v>
      </c>
      <c r="F42" s="58" t="s">
        <v>35</v>
      </c>
      <c r="G42" s="59" t="s">
        <v>113</v>
      </c>
      <c r="H42" s="48" t="s">
        <v>114</v>
      </c>
      <c r="I42" s="49" t="s">
        <v>115</v>
      </c>
      <c r="J42" s="50" t="s">
        <v>56</v>
      </c>
      <c r="K42" s="101" t="e">
        <f aca="false">AVERAGE(K43:K48)</f>
        <v>#VALUE!</v>
      </c>
      <c r="L42" s="101" t="e">
        <f aca="false">AVERAGE(L43:L48)</f>
        <v>#VALUE!</v>
      </c>
      <c r="M42" s="101" t="e">
        <f aca="false">AVERAGE(M43:M48)</f>
        <v>#VALUE!</v>
      </c>
      <c r="N42" s="101" t="e">
        <f aca="false">AVERAGE(N43:N48)</f>
        <v>#VALUE!</v>
      </c>
      <c r="O42" s="101" t="e">
        <f aca="false">AVERAGE(O43:O48)</f>
        <v>#VALUE!</v>
      </c>
      <c r="P42" s="101" t="e">
        <f aca="false">AVERAGE(P43:P48)</f>
        <v>#VALUE!</v>
      </c>
      <c r="Q42" s="101" t="e">
        <f aca="false">AVERAGE(Q43:Q48)</f>
        <v>#DIV/0!</v>
      </c>
      <c r="R42" s="101" t="n">
        <f aca="false">AVERAGE(R43:R48)</f>
        <v>0.399432659616628</v>
      </c>
      <c r="S42" s="101" t="n">
        <f aca="false">AVERAGE(S43:S48)</f>
        <v>0.834272432259438</v>
      </c>
      <c r="T42" s="101" t="n">
        <f aca="false">AVERAGE(T43:T48)</f>
        <v>1.06870329568995</v>
      </c>
      <c r="U42" s="101" t="n">
        <f aca="false">AVERAGE(U43:U48)</f>
        <v>1.20455540954884</v>
      </c>
      <c r="V42" s="101" t="n">
        <f aca="false">AVERAGE(V43:V48)</f>
        <v>1.10965104394802</v>
      </c>
      <c r="W42" s="101" t="n">
        <f aca="false">AVERAGE(W43:W48)</f>
        <v>1.20570809415128</v>
      </c>
      <c r="X42" s="101" t="e">
        <f aca="false">AVERAGE(X43:X48)</f>
        <v>#DIV/0!</v>
      </c>
      <c r="Y42" s="101" t="e">
        <f aca="false">AVERAGE(Y43:Y48)</f>
        <v>#DIV/0!</v>
      </c>
      <c r="Z42" s="101" t="n">
        <f aca="false">AVERAGE(Z43:Z48)</f>
        <v>1.13042892280737</v>
      </c>
      <c r="AA42" s="101" t="n">
        <f aca="false">AVERAGE(AA43:AA48)</f>
        <v>1.6329821684618</v>
      </c>
      <c r="AB42" s="101" t="n">
        <f aca="false">AVERAGE(AB43:AB48)</f>
        <v>1.86722330760311</v>
      </c>
      <c r="AC42" s="101" t="n">
        <f aca="false">AVERAGE(AC43:AC48)</f>
        <v>1.4669446995334</v>
      </c>
      <c r="AD42" s="101" t="n">
        <f aca="false">AVERAGE(AD43:AD48)</f>
        <v>2.23323909263462</v>
      </c>
      <c r="AE42" s="101" t="n">
        <f aca="false">AVERAGE(AE43:AE48)</f>
        <v>1.30363139561563</v>
      </c>
      <c r="AF42" s="101" t="n">
        <f aca="false">AVERAGE(AF43:AF48)</f>
        <v>1.34082834477053</v>
      </c>
      <c r="AG42" s="101" t="n">
        <f aca="false">AVERAGE(AG43:AG48)</f>
        <v>1.64725526092149</v>
      </c>
      <c r="AH42" s="101" t="n">
        <f aca="false">AVERAGE(AH43:AH48)</f>
        <v>1.51400718585879</v>
      </c>
      <c r="AI42" s="101" t="n">
        <f aca="false">AVERAGE(AI43:AI48)</f>
        <v>1.75544998146838</v>
      </c>
      <c r="AJ42" s="101" t="n">
        <f aca="false">AVERAGE(AJ43:AJ48)</f>
        <v>1.47101766681267</v>
      </c>
      <c r="AK42" s="101" t="n">
        <f aca="false">AVERAGE(AK43:AK48)</f>
        <v>1.18862124004453</v>
      </c>
      <c r="AL42" s="101" t="n">
        <f aca="false">AVERAGE(AL43:AL48)</f>
        <v>1.98613257088947</v>
      </c>
      <c r="AM42" s="101" t="n">
        <f aca="false">AVERAGE(AM43:AM48)</f>
        <v>1.61704857151528</v>
      </c>
      <c r="AN42" s="101" t="n">
        <f aca="false">AVERAGE(AN43:AN48)</f>
        <v>1.70123897127839</v>
      </c>
      <c r="AO42" s="101" t="n">
        <f aca="false">AVERAGE(AO43:AO48)</f>
        <v>1.62676330891348</v>
      </c>
      <c r="AP42" s="101" t="n">
        <f aca="false">AVERAGE(AP43:AP48)</f>
        <v>1.62224101984805</v>
      </c>
      <c r="AQ42" s="101" t="n">
        <f aca="false">AVERAGE(AQ43:AQ48)</f>
        <v>1.30277810961122</v>
      </c>
      <c r="AR42" s="101" t="n">
        <f aca="false">AVERAGE(AR43:AR48)</f>
        <v>1.81419748817218</v>
      </c>
      <c r="AS42" s="101" t="n">
        <f aca="false">AVERAGE(AS43:AS48)</f>
        <v>1.17106700229036</v>
      </c>
      <c r="AT42" s="101" t="n">
        <f aca="false">AVERAGE(AT43:AT48)</f>
        <v>1.28891096454552</v>
      </c>
      <c r="AU42" s="101" t="n">
        <f aca="false">AVERAGE(AU43:AU48)</f>
        <v>1.31987651618433</v>
      </c>
      <c r="AV42" s="101" t="n">
        <f aca="false">AVERAGE(AV43:AV48)</f>
        <v>1.25790401743096</v>
      </c>
      <c r="AW42" s="101" t="n">
        <f aca="false">AVERAGE(AW43:AW48)</f>
        <v>1.03739896775376</v>
      </c>
      <c r="AX42" s="101" t="n">
        <f aca="false">AVERAGE(AX43:AX48)</f>
        <v>1.5071351176891</v>
      </c>
      <c r="AY42" s="101" t="n">
        <f aca="false">AVERAGE(AY43:AY48)</f>
        <v>1.19659140684108</v>
      </c>
      <c r="AZ42" s="101" t="n">
        <f aca="false">AVERAGE(AZ43:AZ48)</f>
        <v>1.31406044678055</v>
      </c>
      <c r="BA42" s="101" t="n">
        <f aca="false">AVERAGE(BA43:BA48)</f>
        <v>1.23740692071835</v>
      </c>
      <c r="BB42" s="101" t="n">
        <f aca="false">AVERAGE(BB43:BB48)</f>
        <v>1.03771554079321</v>
      </c>
      <c r="BC42" s="101" t="n">
        <f aca="false">AVERAGE(BC43:BC48)</f>
        <v>1.01430423375233</v>
      </c>
      <c r="BD42" s="101" t="e">
        <f aca="false">AVERAGE(BD43:BD48)</f>
        <v>#DIV/0!</v>
      </c>
      <c r="BE42" s="101" t="e">
        <f aca="false">AVERAGE(BE43:BE48)</f>
        <v>#DIV/0!</v>
      </c>
      <c r="BF42" s="101" t="e">
        <f aca="false">AVERAGE(BF43:BF48)</f>
        <v>#DIV/0!</v>
      </c>
      <c r="BG42" s="101" t="e">
        <f aca="false">AVERAGE(BG43:BG48)</f>
        <v>#DIV/0!</v>
      </c>
      <c r="BH42" s="101" t="e">
        <f aca="false">AVERAGE(BH43:BH48)</f>
        <v>#DIV/0!</v>
      </c>
      <c r="BI42" s="70"/>
      <c r="BJ42" s="70"/>
      <c r="BK42" s="70"/>
    </row>
    <row r="43" customFormat="false" ht="14.45" hidden="false" customHeight="true" outlineLevel="0" collapsed="false">
      <c r="A43" s="82"/>
      <c r="B43" s="55"/>
      <c r="C43" s="56"/>
      <c r="D43" s="58"/>
      <c r="E43" s="57"/>
      <c r="F43" s="58"/>
      <c r="G43" s="59"/>
      <c r="H43" s="56" t="s">
        <v>116</v>
      </c>
      <c r="I43" s="56"/>
      <c r="J43" s="56"/>
      <c r="K43" s="102" t="e">
        <f aca="false">+K36/(K67*0.9)</f>
        <v>#VALUE!</v>
      </c>
      <c r="L43" s="102" t="e">
        <f aca="false">+L36/(L67*0.9)</f>
        <v>#VALUE!</v>
      </c>
      <c r="M43" s="102" t="e">
        <f aca="false">+M36/(M67*0.9)</f>
        <v>#VALUE!</v>
      </c>
      <c r="N43" s="102" t="e">
        <f aca="false">+N36/(N67*0.9)</f>
        <v>#VALUE!</v>
      </c>
      <c r="O43" s="102" t="e">
        <f aca="false">+O36/(O67*0.9)</f>
        <v>#VALUE!</v>
      </c>
      <c r="P43" s="102" t="e">
        <f aca="false">+P36/(P67*0.9)</f>
        <v>#VALUE!</v>
      </c>
      <c r="Q43" s="102" t="e">
        <f aca="false">(Q36/($H$73*(Q63-Q73)))</f>
        <v>#DIV/0!</v>
      </c>
      <c r="R43" s="102" t="n">
        <f aca="false">(R36/($H$73*(R63-R73)))</f>
        <v>0.500594455916401</v>
      </c>
      <c r="S43" s="102" t="n">
        <f aca="false">(S36/($H$73*(S63-S73)))</f>
        <v>1.37976346911958</v>
      </c>
      <c r="T43" s="102" t="n">
        <f aca="false">(T36/($H$73*(T63-T73)))</f>
        <v>1.59070475136593</v>
      </c>
      <c r="U43" s="102" t="n">
        <f aca="false">(U36/($H$73*(U63-U73)))</f>
        <v>1.49325050770517</v>
      </c>
      <c r="V43" s="102" t="n">
        <f aca="false">(V36/($H$73*(V63-V73)))</f>
        <v>1.66447656592203</v>
      </c>
      <c r="W43" s="102" t="n">
        <f aca="false">(W36/($H$73*(W63-W73)))</f>
        <v>1.44546649145861</v>
      </c>
      <c r="X43" s="102" t="e">
        <f aca="false">+X36/(X67*0.7619)</f>
        <v>#DIV/0!</v>
      </c>
      <c r="Y43" s="102" t="e">
        <f aca="false">+Y36/(Y67*0.7619)</f>
        <v>#DIV/0!</v>
      </c>
      <c r="Z43" s="102" t="n">
        <f aca="false">(Z36/($H$73*(Z63-Z73)))</f>
        <v>1.01081572829273</v>
      </c>
      <c r="AA43" s="102" t="n">
        <f aca="false">(AA36/($H$73*(AA63-AA73)))</f>
        <v>1.24105708862608</v>
      </c>
      <c r="AB43" s="102" t="n">
        <f aca="false">(AB36/($H$73*(AB63-AB73)))</f>
        <v>1.95424374136595</v>
      </c>
      <c r="AC43" s="102" t="n">
        <f aca="false">(AC36/($H$73*(AC63-AC73)))</f>
        <v>1.49163618283198</v>
      </c>
      <c r="AD43" s="102" t="n">
        <f aca="false">(AD36/($H$73*(AD63-AD73)))</f>
        <v>1.251486139791</v>
      </c>
      <c r="AE43" s="102" t="n">
        <f aca="false">(AE36/($H$73*(AE63-AE73)))</f>
        <v>0.750891683874601</v>
      </c>
      <c r="AF43" s="102" t="n">
        <f aca="false">(AF36/($H$73*(AF63-AF73)))</f>
        <v>1.05124835742444</v>
      </c>
      <c r="AG43" s="102" t="n">
        <f aca="false">(AG36/($H$73*(AG63-AG73)))</f>
        <v>1.95424374136595</v>
      </c>
      <c r="AH43" s="102" t="n">
        <f aca="false">(AH36/($H$73*(AH63-AH73)))</f>
        <v>1.03902453931486</v>
      </c>
      <c r="AI43" s="102" t="n">
        <f aca="false">(AI36/($H$73*(AI63-AI73)))</f>
        <v>1.57687253613666</v>
      </c>
      <c r="AJ43" s="102" t="n">
        <f aca="false">(AJ36/($H$73*(AJ63-AJ73)))</f>
        <v>1.22645641699518</v>
      </c>
      <c r="AK43" s="102" t="n">
        <f aca="false">(AK36/($H$73*(AK63-AK73)))</f>
        <v>0.968255066048828</v>
      </c>
      <c r="AL43" s="102" t="n">
        <f aca="false">(AL36/($H$73*(AL63-AL73)))</f>
        <v>1.64257555847569</v>
      </c>
      <c r="AM43" s="102" t="n">
        <f aca="false">(AM36/($H$73*(AM63-AM73)))</f>
        <v>1.45238259907324</v>
      </c>
      <c r="AN43" s="102" t="n">
        <f aca="false">(AN36/($H$73*(AN63-AN73)))</f>
        <v>1.64257555847569</v>
      </c>
      <c r="AO43" s="102" t="n">
        <f aca="false">(AO36/($H$73*(AO63-AO73)))</f>
        <v>1.34461999205452</v>
      </c>
      <c r="AP43" s="102" t="n">
        <f aca="false">(AP36/($H$73*(AP63-AP73)))</f>
        <v>1.48252973482934</v>
      </c>
      <c r="AQ43" s="102" t="n">
        <f aca="false">(AQ36/($H$73*(AQ63-AQ73)))</f>
        <v>1.19460040616414</v>
      </c>
      <c r="AR43" s="102" t="n">
        <f aca="false">(AR36/($H$73*(AR63-AR73)))</f>
        <v>1.97109067017083</v>
      </c>
      <c r="AS43" s="102" t="n">
        <f aca="false">(AS36/($H$73*(AS63-AS73)))</f>
        <v>1.34611070158008</v>
      </c>
      <c r="AT43" s="102" t="n">
        <f aca="false">(AT36/($H$73*(AT63-AT73)))</f>
        <v>1.07514036554772</v>
      </c>
      <c r="AU43" s="102" t="n">
        <f aca="false">(AU36/($H$73*(AU63-AU73)))</f>
        <v>1.1263375258119</v>
      </c>
      <c r="AV43" s="102" t="n">
        <f aca="false">(AV36/($H$73*(AV63-AV73)))</f>
        <v>1.31406044678055</v>
      </c>
      <c r="AW43" s="102" t="n">
        <f aca="false">(AW36/($H$73*(AW63-AW73)))</f>
        <v>0.568242355364563</v>
      </c>
      <c r="AX43" s="102" t="n">
        <f aca="false">(AX36/($H$73*(AX63-AX73)))</f>
        <v>1.24489937063421</v>
      </c>
      <c r="AY43" s="102" t="n">
        <f aca="false">(AY36/($H$73*(AY63-AY73)))</f>
        <v>1.19460040616414</v>
      </c>
      <c r="AZ43" s="102" t="n">
        <f aca="false">(AZ36/($H$73*(AZ63-AZ73)))</f>
        <v>1.08216742676045</v>
      </c>
      <c r="BA43" s="102" t="n">
        <f aca="false">(BA36/($H$73*(BA63-BA73)))</f>
        <v>0.985545335085414</v>
      </c>
      <c r="BB43" s="102" t="n">
        <f aca="false">(BB36/($H$73*(BB63-BB73)))</f>
        <v>1.07514036554772</v>
      </c>
      <c r="BC43" s="102" t="n">
        <f aca="false">(BC36/($H$73*(BC63-BC73)))</f>
        <v>1.31406044678055</v>
      </c>
      <c r="BD43" s="102" t="e">
        <f aca="false">(BD36/($H$73*(BD63-BD73)))</f>
        <v>#DIV/0!</v>
      </c>
      <c r="BE43" s="102" t="e">
        <f aca="false">(BE36/($H$73*(BE63-BE73)))</f>
        <v>#DIV/0!</v>
      </c>
      <c r="BF43" s="102" t="e">
        <f aca="false">(BF36/($H$73*(BF63-BF73)))</f>
        <v>#DIV/0!</v>
      </c>
      <c r="BG43" s="102" t="e">
        <f aca="false">(BG36/($H$73*(BG63-BG73)))</f>
        <v>#DIV/0!</v>
      </c>
      <c r="BH43" s="102" t="e">
        <f aca="false">(BH36/($H$73*(BH63-BH73)))</f>
        <v>#DIV/0!</v>
      </c>
      <c r="BI43" s="70"/>
      <c r="BJ43" s="70"/>
      <c r="BK43" s="70"/>
    </row>
    <row r="44" customFormat="false" ht="14.45" hidden="false" customHeight="true" outlineLevel="0" collapsed="false">
      <c r="A44" s="82"/>
      <c r="B44" s="55"/>
      <c r="C44" s="56"/>
      <c r="D44" s="58"/>
      <c r="E44" s="57"/>
      <c r="F44" s="58"/>
      <c r="G44" s="59"/>
      <c r="H44" s="56" t="s">
        <v>117</v>
      </c>
      <c r="I44" s="56"/>
      <c r="J44" s="56"/>
      <c r="K44" s="102" t="e">
        <f aca="false">+K37/(K68*0.9)</f>
        <v>#VALUE!</v>
      </c>
      <c r="L44" s="102" t="e">
        <f aca="false">+L37/(L68*0.9)</f>
        <v>#VALUE!</v>
      </c>
      <c r="M44" s="102" t="e">
        <f aca="false">+M37/(M68*0.9)</f>
        <v>#VALUE!</v>
      </c>
      <c r="N44" s="102" t="e">
        <f aca="false">+N37/(N68*0.9)</f>
        <v>#VALUE!</v>
      </c>
      <c r="O44" s="102" t="e">
        <f aca="false">+O37/(O68*0.9)</f>
        <v>#VALUE!</v>
      </c>
      <c r="P44" s="102" t="e">
        <f aca="false">+P37/(P68*0.9)</f>
        <v>#VALUE!</v>
      </c>
      <c r="Q44" s="102" t="e">
        <f aca="false">+Q37/(Q68*0.7619)</f>
        <v>#DIV/0!</v>
      </c>
      <c r="R44" s="102" t="n">
        <f aca="false">(R37/(H74*($R$63-R74)))</f>
        <v>0.2502972279582</v>
      </c>
      <c r="S44" s="102" t="n">
        <f aca="false">(S37/($H$74*(S63-S74)))</f>
        <v>0.772976733400325</v>
      </c>
      <c r="T44" s="102" t="n">
        <f aca="false">(T37/($H$74*(T63-T74)))</f>
        <v>0.760771837609793</v>
      </c>
      <c r="U44" s="102" t="n">
        <f aca="false">(U37/($H$74*(U63-U74)))</f>
        <v>1.25433042647235</v>
      </c>
      <c r="V44" s="102" t="n">
        <f aca="false">(V37/($H$74*(V63-V74)))</f>
        <v>0.788436268068331</v>
      </c>
      <c r="W44" s="102" t="n">
        <f aca="false">(W37/($H$74*(W63-W74)))</f>
        <v>0.591327201051248</v>
      </c>
      <c r="X44" s="102" t="e">
        <f aca="false">+X37/(X68*0.7619)</f>
        <v>#DIV/0!</v>
      </c>
      <c r="Y44" s="102" t="e">
        <f aca="false">+Y37/(Y68*0.7619)</f>
        <v>#DIV/0!</v>
      </c>
      <c r="Z44" s="102" t="n">
        <f aca="false">(Z37/($H$74*(Z63-Z74)))</f>
        <v>2.10249671484888</v>
      </c>
      <c r="AA44" s="102" t="n">
        <f aca="false">(AA37/($H$74*(AA63-AA74)))</f>
        <v>1.09505037231713</v>
      </c>
      <c r="AB44" s="102" t="n">
        <f aca="false">(AB37/($H$74*(AB63-AB74)))</f>
        <v>1.13648471072913</v>
      </c>
      <c r="AC44" s="102" t="n">
        <f aca="false">(AC37/($H$74*(AC63-AC74)))</f>
        <v>1.2075150051497</v>
      </c>
      <c r="AD44" s="102" t="n">
        <f aca="false">(AD37/($H$74*(AD63-AD74)))</f>
        <v>1.79190060924621</v>
      </c>
      <c r="AE44" s="102" t="n">
        <f aca="false">(AE37/($H$74*(AE63-AE74)))</f>
        <v>2.1275264376447</v>
      </c>
      <c r="AF44" s="102" t="n">
        <f aca="false">(AF37/($H$74*(AF63-AF74)))</f>
        <v>1.44546649145861</v>
      </c>
      <c r="AG44" s="102" t="n">
        <f aca="false">(AG37/($H$74*(AG63-AG74)))</f>
        <v>1.48252973482934</v>
      </c>
      <c r="AH44" s="102" t="n">
        <f aca="false">(AH37/($H$74*(AH63-AH74)))</f>
        <v>1.46685817315038</v>
      </c>
      <c r="AI44" s="102" t="n">
        <f aca="false">(AI37/($H$74*(AI63-AI74)))</f>
        <v>2.01489268506351</v>
      </c>
      <c r="AJ44" s="102" t="n">
        <f aca="false">(AJ37/($H$74*(AJ63-AJ74)))</f>
        <v>1.66447656592203</v>
      </c>
      <c r="AK44" s="102" t="n">
        <f aca="false">(AK37/($H$74*(AK63-AK74)))</f>
        <v>1.24489937063421</v>
      </c>
      <c r="AL44" s="102" t="n">
        <f aca="false">(AL37/($H$74*(AL63-AL74)))</f>
        <v>1.68950628871785</v>
      </c>
      <c r="AM44" s="102" t="n">
        <f aca="false">(AM37/($H$74*(AM63-AM74)))</f>
        <v>2.11531681676869</v>
      </c>
      <c r="AN44" s="102" t="n">
        <f aca="false">(AN37/($H$74*(AN63-AN74)))</f>
        <v>1.64257555847569</v>
      </c>
      <c r="AO44" s="102" t="n">
        <f aca="false">(AO37/($H$74*(AO63-AO74)))</f>
        <v>1.61271054832159</v>
      </c>
      <c r="AP44" s="102" t="n">
        <f aca="false">(AP37/($H$74*(AP63-AP74)))</f>
        <v>1.31406044678055</v>
      </c>
      <c r="AQ44" s="102" t="n">
        <f aca="false">(AQ37/($H$74*(AQ63-AQ74)))</f>
        <v>1.01541034523952</v>
      </c>
      <c r="AR44" s="102" t="n">
        <f aca="false">(AR37/($H$74*(AR63-AR74)))</f>
        <v>2.6281208935611</v>
      </c>
      <c r="AS44" s="102" t="n">
        <f aca="false">(AS37/($H$74*(AS63-AS74)))</f>
        <v>1.21790968238197</v>
      </c>
      <c r="AT44" s="102" t="n">
        <f aca="false">(AT37/($H$74*(AT63-AT74)))</f>
        <v>1.86734905595131</v>
      </c>
      <c r="AU44" s="102" t="n">
        <f aca="false">(AU37/($H$74*(AU63-AU74)))</f>
        <v>1.41021121117913</v>
      </c>
      <c r="AV44" s="102" t="n">
        <f aca="false">(AV37/($H$74*(AV63-AV74)))</f>
        <v>1.13885238720981</v>
      </c>
      <c r="AW44" s="102" t="n">
        <f aca="false">(AW37/($H$74*(AW63-AW74)))</f>
        <v>1.01081572829273</v>
      </c>
      <c r="AX44" s="102" t="n">
        <f aca="false">(AX37/($H$74*(AX63-AX74)))</f>
        <v>1.37976346911958</v>
      </c>
      <c r="AY44" s="102" t="n">
        <f aca="false">(AY37/($H$74*(AY63-AY74)))</f>
        <v>1.25433042647235</v>
      </c>
      <c r="AZ44" s="102" t="n">
        <f aca="false">(AZ37/($H$74*(AZ63-AZ74)))</f>
        <v>1.46865579346062</v>
      </c>
      <c r="BA44" s="102" t="n">
        <f aca="false">(BA37/($H$74*(BA63-BA74)))</f>
        <v>1.1826544021025</v>
      </c>
      <c r="BB44" s="102" t="n">
        <f aca="false">(BB37/($H$74*(BB63-BB74)))</f>
        <v>1.19460040616414</v>
      </c>
      <c r="BC44" s="102" t="n">
        <f aca="false">(BC37/($H$74*(BC63-BC74)))</f>
        <v>1.01541034523952</v>
      </c>
      <c r="BD44" s="102" t="e">
        <f aca="false">(BD37/($H$74*(BD63-BD74)))</f>
        <v>#DIV/0!</v>
      </c>
      <c r="BE44" s="102" t="e">
        <f aca="false">(BE37/($H$74*(BE63-BE74)))</f>
        <v>#DIV/0!</v>
      </c>
      <c r="BF44" s="102" t="e">
        <f aca="false">(BF37/($H$74*(BF63-BF74)))</f>
        <v>#DIV/0!</v>
      </c>
      <c r="BG44" s="102" t="e">
        <f aca="false">(BG37/($H$74*(BG63-BG74)))</f>
        <v>#DIV/0!</v>
      </c>
      <c r="BH44" s="102" t="e">
        <f aca="false">(BH37/($H$74*(BH63-BH74)))</f>
        <v>#DIV/0!</v>
      </c>
      <c r="BI44" s="70"/>
      <c r="BJ44" s="70"/>
      <c r="BK44" s="70"/>
    </row>
    <row r="45" customFormat="false" ht="14.45" hidden="false" customHeight="true" outlineLevel="0" collapsed="false">
      <c r="A45" s="82"/>
      <c r="B45" s="55"/>
      <c r="C45" s="56"/>
      <c r="D45" s="58"/>
      <c r="E45" s="57"/>
      <c r="F45" s="58"/>
      <c r="G45" s="59"/>
      <c r="H45" s="56" t="s">
        <v>118</v>
      </c>
      <c r="I45" s="56"/>
      <c r="J45" s="56"/>
      <c r="K45" s="102" t="e">
        <f aca="false">+K38/(K69*0.9)</f>
        <v>#VALUE!</v>
      </c>
      <c r="L45" s="102" t="e">
        <f aca="false">+L38/(L69*0.9)</f>
        <v>#VALUE!</v>
      </c>
      <c r="M45" s="102" t="e">
        <f aca="false">+M38/(M69*0.9)</f>
        <v>#VALUE!</v>
      </c>
      <c r="N45" s="102" t="e">
        <f aca="false">+N38/(N69*0.9)</f>
        <v>#VALUE!</v>
      </c>
      <c r="O45" s="102" t="e">
        <f aca="false">+O38/(O69*0.9)</f>
        <v>#VALUE!</v>
      </c>
      <c r="P45" s="102" t="e">
        <f aca="false">+P38/(P69*0.9)</f>
        <v>#VALUE!</v>
      </c>
      <c r="Q45" s="102" t="e">
        <f aca="false">+Q38/(Q69*0.7619)</f>
        <v>#DIV/0!</v>
      </c>
      <c r="R45" s="102" t="n">
        <f aca="false">(R38/(H75*($R$63-R75)))</f>
        <v>0.500594455916401</v>
      </c>
      <c r="S45" s="102" t="n">
        <f aca="false">(S38/($H$75*(S63-S75)))</f>
        <v>0.26281208935611</v>
      </c>
      <c r="T45" s="102" t="n">
        <f aca="false">(T38/($H$75*(T63-T75)))</f>
        <v>0.622449685317104</v>
      </c>
      <c r="U45" s="102" t="n">
        <f aca="false">(U38/($H$75*(U63-U75)))</f>
        <v>1.19460040616414</v>
      </c>
      <c r="V45" s="102" t="n">
        <f aca="false">(V38/($H$75*(V63-V75)))</f>
        <v>1.05124835742444</v>
      </c>
      <c r="W45" s="102" t="n">
        <f aca="false">(W38/($H$75*(W63-W75)))</f>
        <v>1.45238259907324</v>
      </c>
      <c r="X45" s="102" t="e">
        <f aca="false">+X38/(X69*0.7619)</f>
        <v>#DIV/0!</v>
      </c>
      <c r="Y45" s="102" t="e">
        <f aca="false">+Y38/(Y69*0.7619)</f>
        <v>#DIV/0!</v>
      </c>
      <c r="Z45" s="102" t="n">
        <f aca="false">(Z38/($H$75*(Z63-Z75)))</f>
        <v>1.05124835742444</v>
      </c>
      <c r="AA45" s="102" t="n">
        <f aca="false">(AA38/($H$75*(AA63-AA75)))</f>
        <v>0.730033581544751</v>
      </c>
      <c r="AB45" s="102" t="n">
        <f aca="false">(AB38/($H$75*(AB63-AB75)))</f>
        <v>1.88685602614643</v>
      </c>
      <c r="AC45" s="102" t="n">
        <f aca="false">(AC38/($H$75*(AC63-AC75)))</f>
        <v>1.63369677167312</v>
      </c>
      <c r="AD45" s="102" t="n">
        <f aca="false">(AD38/($H$75*(AD63-AD75)))</f>
        <v>1.31406044678055</v>
      </c>
      <c r="AE45" s="102" t="n">
        <f aca="false">(AE38/($H$75*(AE63-AE75)))</f>
        <v>1.06376321882235</v>
      </c>
      <c r="AF45" s="102" t="n">
        <f aca="false">(AF38/($H$75*(AF63-AF75)))</f>
        <v>1.57687253613666</v>
      </c>
      <c r="AG45" s="102" t="n">
        <f aca="false">(AG38/($H$75*(AG63-AG75)))</f>
        <v>2.02163145658546</v>
      </c>
      <c r="AH45" s="102" t="n">
        <f aca="false">(AH38/($H$75*(AH63-AH75)))</f>
        <v>1.22238181095865</v>
      </c>
      <c r="AI45" s="102" t="n">
        <f aca="false">(AI38/($H$75*(AI63-AI75)))</f>
        <v>1.61730516526837</v>
      </c>
      <c r="AJ45" s="102" t="n">
        <f aca="false">(AJ38/($H$75*(AJ63-AJ75)))</f>
        <v>1.48926850635129</v>
      </c>
      <c r="AK45" s="102" t="n">
        <f aca="false">(AK38/($H$75*(AK63-AK75)))</f>
        <v>1.52154367521959</v>
      </c>
      <c r="AL45" s="102" t="n">
        <f aca="false">(AL38/($H$75*(AL63-AL75)))</f>
        <v>2.72198235404543</v>
      </c>
      <c r="AM45" s="102" t="n">
        <f aca="false">(AM38/($H$75*(AM63-AM75)))</f>
        <v>1.77575736051426</v>
      </c>
      <c r="AN45" s="102" t="n">
        <f aca="false">(AN38/($H$75*(AN63-AN75)))</f>
        <v>2.21747700394218</v>
      </c>
      <c r="AO45" s="102" t="n">
        <f aca="false">(AO38/($H$75*(AO63-AO75)))</f>
        <v>2.38920081232828</v>
      </c>
      <c r="AP45" s="102" t="n">
        <f aca="false">(AP38/($H$75*(AP63-AP75)))</f>
        <v>2.10249671484888</v>
      </c>
      <c r="AQ45" s="102" t="n">
        <f aca="false">(AQ38/($H$75*(AQ63-AQ75)))</f>
        <v>1.55298052801338</v>
      </c>
      <c r="AR45" s="102" t="n">
        <f aca="false">(AR38/($H$75*(AR63-AR75)))</f>
        <v>2.26310410278873</v>
      </c>
      <c r="AS45" s="102" t="n">
        <f aca="false">(AS38/($H$75*(AS63-AS75)))</f>
        <v>1.54991745004886</v>
      </c>
      <c r="AT45" s="102" t="n">
        <f aca="false">(AT38/($H$75*(AT63-AT75)))</f>
        <v>1.25433042647235</v>
      </c>
      <c r="AU45" s="102" t="n">
        <f aca="false">(AU38/($H$75*(AU63-AU75)))</f>
        <v>2.05987853819654</v>
      </c>
      <c r="AV45" s="102" t="n">
        <f aca="false">(AV38/($H$75*(AV63-AV75)))</f>
        <v>1.48926850635129</v>
      </c>
      <c r="AW45" s="102" t="n">
        <f aca="false">(AW38/($H$75*(AW63-AW75)))</f>
        <v>1.34775430439031</v>
      </c>
      <c r="AX45" s="102" t="n">
        <f aca="false">(AX38/($H$75*(AX63-AX75)))</f>
        <v>2.21315443668303</v>
      </c>
      <c r="AY45" s="102" t="n">
        <f aca="false">(AY38/($H$75*(AY63-AY75)))</f>
        <v>1.44546649145861</v>
      </c>
      <c r="AZ45" s="102" t="n">
        <f aca="false">(AZ38/($H$75*(AZ63-AZ75)))</f>
        <v>1.39135812012058</v>
      </c>
      <c r="BA45" s="102" t="n">
        <f aca="false">(BA38/($H$75*(BA63-BA75)))</f>
        <v>1.1826544021025</v>
      </c>
      <c r="BB45" s="102" t="n">
        <f aca="false">(BB38/($H$75*(BB63-BB75)))</f>
        <v>1.10657721834152</v>
      </c>
      <c r="BC45" s="102" t="n">
        <f aca="false">(BC38/($H$75*(BC63-BC75)))</f>
        <v>0.95568032493131</v>
      </c>
      <c r="BD45" s="102" t="e">
        <f aca="false">(BD38/($H$75*(BD63-BD75)))</f>
        <v>#DIV/0!</v>
      </c>
      <c r="BE45" s="102" t="e">
        <f aca="false">(BE38/($H$75*(BE63-BE75)))</f>
        <v>#DIV/0!</v>
      </c>
      <c r="BF45" s="102" t="e">
        <f aca="false">(BF38/($H$75*(BF63-BF75)))</f>
        <v>#DIV/0!</v>
      </c>
      <c r="BG45" s="102" t="e">
        <f aca="false">(BG38/($H$75*(BG63-BG75)))</f>
        <v>#DIV/0!</v>
      </c>
      <c r="BH45" s="102" t="e">
        <f aca="false">(BH38/($H$75*(BH63-BH75)))</f>
        <v>#DIV/0!</v>
      </c>
      <c r="BI45" s="70"/>
      <c r="BJ45" s="70"/>
      <c r="BK45" s="70"/>
    </row>
    <row r="46" customFormat="false" ht="14.45" hidden="false" customHeight="true" outlineLevel="0" collapsed="false">
      <c r="A46" s="82"/>
      <c r="B46" s="55"/>
      <c r="C46" s="56"/>
      <c r="D46" s="58"/>
      <c r="E46" s="57"/>
      <c r="F46" s="58"/>
      <c r="G46" s="59"/>
      <c r="H46" s="56" t="s">
        <v>119</v>
      </c>
      <c r="I46" s="56"/>
      <c r="J46" s="56"/>
      <c r="K46" s="103"/>
      <c r="L46" s="103"/>
      <c r="M46" s="103"/>
      <c r="N46" s="103"/>
      <c r="O46" s="103"/>
      <c r="P46" s="103"/>
      <c r="Q46" s="102" t="e">
        <f aca="false">+Q39/(Q70*0.7619)</f>
        <v>#DIV/0!</v>
      </c>
      <c r="R46" s="102" t="n">
        <f aca="false">(R39/(H76*($R$63-R76)))</f>
        <v>0.438020148926851</v>
      </c>
      <c r="S46" s="102" t="n">
        <f aca="false">(S39/($H$76*(S63-S76)))</f>
        <v>0.788436268068331</v>
      </c>
      <c r="T46" s="102" t="n">
        <f aca="false">(T39/($H$76*(T63-T76)))</f>
        <v>0.968255066048828</v>
      </c>
      <c r="U46" s="102" t="n">
        <f aca="false">(U39/($H$76*(U63-U76)))</f>
        <v>1.19460040616414</v>
      </c>
      <c r="V46" s="102" t="n">
        <f aca="false">(V39/($H$76*(V63-V76)))</f>
        <v>0.438020148926851</v>
      </c>
      <c r="W46" s="102" t="n">
        <f aca="false">(W39/($H$76*(W63-W76)))</f>
        <v>0.788436268068331</v>
      </c>
      <c r="X46" s="102" t="e">
        <f aca="false">+X39/(X70*0.7619)</f>
        <v>#DIV/0!</v>
      </c>
      <c r="Y46" s="102" t="e">
        <f aca="false">+Y39/(Y70*0.7619)</f>
        <v>#DIV/0!</v>
      </c>
      <c r="Z46" s="102" t="n">
        <f aca="false">(Z39/($H$76*(Z63-Z76)))</f>
        <v>1.05124835742444</v>
      </c>
      <c r="AA46" s="102" t="n">
        <f aca="false">(AA39/($H$76*(AA63-AA76)))</f>
        <v>1.38706380493503</v>
      </c>
      <c r="AB46" s="102" t="n">
        <f aca="false">(AB39/($H$76*(AB63-AB76)))</f>
        <v>2.1564068870245</v>
      </c>
      <c r="AC46" s="102" t="n">
        <f aca="false">(AC39/($H$76*(AC63-AC76)))</f>
        <v>1.20142669419936</v>
      </c>
      <c r="AD46" s="102" t="n">
        <f aca="false">(AD39/($H$76*(AD63-AD76)))</f>
        <v>2.81584381452975</v>
      </c>
      <c r="AE46" s="102" t="n">
        <f aca="false">(AE39/($H$76*(AE63-AE76)))</f>
        <v>1.31406044678055</v>
      </c>
      <c r="AF46" s="102" t="n">
        <f aca="false">(AF39/($H$76*(AF63-AF76)))</f>
        <v>1.64257555847569</v>
      </c>
      <c r="AG46" s="102" t="n">
        <f aca="false">(AG39/($H$76*(AG63-AG76)))</f>
        <v>1.21297887395128</v>
      </c>
      <c r="AH46" s="102" t="n">
        <f aca="false">(AH39/($H$76*(AH63-AH76)))</f>
        <v>2.01692998808178</v>
      </c>
      <c r="AI46" s="102" t="n">
        <f aca="false">(AI39/($H$76*(AI63-AI76)))</f>
        <v>1.83968462549277</v>
      </c>
      <c r="AJ46" s="102" t="n">
        <f aca="false">(AJ39/($H$76*(AJ63-AJ76)))</f>
        <v>1.57687253613666</v>
      </c>
      <c r="AK46" s="102" t="n">
        <f aca="false">(AK39/($H$76*(AK63-AK76)))</f>
        <v>0.968255066048828</v>
      </c>
      <c r="AL46" s="102" t="n">
        <f aca="false">(AL39/($H$76*(AL63-AL76)))</f>
        <v>1.22019898629623</v>
      </c>
      <c r="AM46" s="102" t="n">
        <f aca="false">(AM39/($H$76*(AM63-AM76)))</f>
        <v>1.15380917278292</v>
      </c>
      <c r="AN46" s="102" t="n">
        <f aca="false">(AN39/($H$76*(AN63-AN76)))</f>
        <v>1.23193166885677</v>
      </c>
      <c r="AO46" s="102" t="n">
        <f aca="false">(AO39/($H$76*(AO63-AO76)))</f>
        <v>1.24835742444152</v>
      </c>
      <c r="AP46" s="102" t="n">
        <f aca="false">(AP39/($H$76*(AP63-AP76)))</f>
        <v>2.07483228439035</v>
      </c>
      <c r="AQ46" s="102" t="n">
        <f aca="false">(AQ39/($H$76*(AQ63-AQ76)))</f>
        <v>0.919842312746386</v>
      </c>
      <c r="AR46" s="102" t="n">
        <f aca="false">(AR39/($H$76*(AR63-AR76)))</f>
        <v>1.45238259907324</v>
      </c>
      <c r="AS46" s="102" t="n">
        <f aca="false">(AS39/($H$76*(AS63-AS76)))</f>
        <v>0.943428013073217</v>
      </c>
      <c r="AT46" s="102" t="n">
        <f aca="false">(AT39/($H$76*(AT63-AT76)))</f>
        <v>1.31406044678055</v>
      </c>
      <c r="AU46" s="102" t="n">
        <f aca="false">(AU39/($H$76*(AU63-AU76)))</f>
        <v>1.02560815358482</v>
      </c>
      <c r="AV46" s="102" t="n">
        <f aca="false">(AV39/($H$76*(AV63-AV76)))</f>
        <v>0.525624178712221</v>
      </c>
      <c r="AW46" s="102" t="n">
        <f aca="false">(AW39/($H$76*(AW63-AW76)))</f>
        <v>0.852363533046844</v>
      </c>
      <c r="AX46" s="102" t="n">
        <f aca="false">(AX39/($H$76*(AX63-AX76)))</f>
        <v>1.64257555847569</v>
      </c>
      <c r="AY46" s="102" t="n">
        <f aca="false">(AY39/($H$76*(AY63-AY76)))</f>
        <v>1.19460040616414</v>
      </c>
      <c r="AZ46" s="102" t="n">
        <f aca="false">(AZ39/($H$76*(AZ63-AZ76)))</f>
        <v>1.15946510010049</v>
      </c>
      <c r="BA46" s="102" t="n">
        <f aca="false">(BA39/($H$76*(BA63-BA76)))</f>
        <v>1.24835742444152</v>
      </c>
      <c r="BB46" s="102" t="n">
        <f aca="false">(BB39/($H$76*(BB63-BB76)))</f>
        <v>0.938614604843251</v>
      </c>
      <c r="BC46" s="102" t="n">
        <f aca="false">(BC39/($H$76*(BC63-BC76)))</f>
        <v>0.949043656008176</v>
      </c>
      <c r="BD46" s="102" t="e">
        <f aca="false">(BD39/($H$76*(BD63-BD76)))</f>
        <v>#DIV/0!</v>
      </c>
      <c r="BE46" s="102" t="e">
        <f aca="false">(BE39/($H$76*(BE63-BE76)))</f>
        <v>#DIV/0!</v>
      </c>
      <c r="BF46" s="102" t="e">
        <f aca="false">(BF39/($H$76*(BF63-BF76)))</f>
        <v>#DIV/0!</v>
      </c>
      <c r="BG46" s="102" t="e">
        <f aca="false">(BG39/($H$76*(BG63-BG76)))</f>
        <v>#DIV/0!</v>
      </c>
      <c r="BH46" s="102" t="e">
        <f aca="false">(BH39/($H$76*(BH63-BH76)))</f>
        <v>#DIV/0!</v>
      </c>
      <c r="BI46" s="104"/>
      <c r="BJ46" s="105"/>
      <c r="BK46" s="106"/>
    </row>
    <row r="47" customFormat="false" ht="14.45" hidden="false" customHeight="true" outlineLevel="0" collapsed="false">
      <c r="A47" s="82"/>
      <c r="B47" s="55"/>
      <c r="C47" s="56"/>
      <c r="D47" s="58"/>
      <c r="E47" s="57"/>
      <c r="F47" s="58"/>
      <c r="G47" s="59"/>
      <c r="H47" s="56" t="s">
        <v>120</v>
      </c>
      <c r="I47" s="56"/>
      <c r="J47" s="56"/>
      <c r="K47" s="103"/>
      <c r="L47" s="103"/>
      <c r="M47" s="103"/>
      <c r="N47" s="103"/>
      <c r="O47" s="103"/>
      <c r="P47" s="103"/>
      <c r="Q47" s="102" t="e">
        <f aca="false">+Q40/(Q71*0.7619)</f>
        <v>#DIV/0!</v>
      </c>
      <c r="R47" s="102" t="n">
        <f aca="false">(R40/(H77*($R$63-R77)))</f>
        <v>0.31287153494775</v>
      </c>
      <c r="S47" s="102" t="n">
        <f aca="false">(S40/($H$77*(S63-S77)))</f>
        <v>0.553288609170759</v>
      </c>
      <c r="T47" s="102" t="n">
        <f aca="false">(T40/($H$77*(T63-T77)))</f>
        <v>0.968255066048828</v>
      </c>
      <c r="U47" s="102" t="n">
        <f aca="false">(U40/($H$77*(U63-U77)))</f>
        <v>0.77649026400669</v>
      </c>
      <c r="V47" s="102" t="n">
        <f aca="false">(V40/($H$77*(V63-V77)))</f>
        <v>0.963644327639071</v>
      </c>
      <c r="W47" s="102" t="n">
        <f aca="false">(W40/($H$77*(W63-W77)))</f>
        <v>1.31406044678055</v>
      </c>
      <c r="X47" s="102" t="e">
        <f aca="false">+X40/(X71*0.7619)</f>
        <v>#DIV/0!</v>
      </c>
      <c r="Y47" s="102" t="e">
        <f aca="false">+Y40/(Y71*0.7619)</f>
        <v>#DIV/0!</v>
      </c>
      <c r="Z47" s="102" t="n">
        <f aca="false">(Z40/($H$77*(Z63-Z77)))</f>
        <v>0.657030223390276</v>
      </c>
      <c r="AA47" s="102" t="n">
        <f aca="false">(AA40/($H$77*(AA63-AA77)))</f>
        <v>2.22379460224401</v>
      </c>
      <c r="AB47" s="102" t="n">
        <f aca="false">(AB40/($H$77*(AB63-AB77)))</f>
        <v>1.44122758679157</v>
      </c>
      <c r="AC47" s="102" t="n">
        <f aca="false">(AC40/($H$77*(AC63-AC77)))</f>
        <v>2.20193912703768</v>
      </c>
      <c r="AD47" s="102" t="n">
        <f aca="false">(AD40/($H$77*(AD63-AD77)))</f>
        <v>1.18891183280145</v>
      </c>
      <c r="AE47" s="102" t="n">
        <f aca="false">(AE40/($H$77*(AE63-AE77)))</f>
        <v>1.06376321882235</v>
      </c>
      <c r="AF47" s="102" t="n">
        <f aca="false">(AF40/($H$77*(AF63-AF77)))</f>
        <v>1.37976346911958</v>
      </c>
      <c r="AG47" s="102" t="n">
        <f aca="false">(AG40/($H$77*(AG63-AG77)))</f>
        <v>1.7520805957074</v>
      </c>
      <c r="AH47" s="102" t="n">
        <f aca="false">(AH40/($H$77*(AH63-AH77)))</f>
        <v>1.16126272041072</v>
      </c>
      <c r="AI47" s="102" t="n">
        <f aca="false">(AI40/($H$77*(AI63-AI77)))</f>
        <v>1.66447656592203</v>
      </c>
      <c r="AJ47" s="102" t="n">
        <f aca="false">(AJ40/($H$77*(AJ63-AJ77)))</f>
        <v>1.22645641699518</v>
      </c>
      <c r="AK47" s="102" t="n">
        <f aca="false">(AK40/($H$77*(AK63-AK77)))</f>
        <v>1.03741614219517</v>
      </c>
      <c r="AL47" s="102" t="n">
        <f aca="false">(AL40/($H$77*(AL63-AL77)))</f>
        <v>2.72198235404543</v>
      </c>
      <c r="AM47" s="102" t="n">
        <f aca="false">(AM40/($H$77*(AM63-AM77)))</f>
        <v>1.79481426877344</v>
      </c>
      <c r="AN47" s="102" t="n">
        <f aca="false">(AN40/($H$77*(AN63-AN77)))</f>
        <v>2.15881359113948</v>
      </c>
      <c r="AO47" s="102" t="n">
        <f aca="false">(AO40/($H$77*(AO63-AO77)))</f>
        <v>1.49325050770517</v>
      </c>
      <c r="AP47" s="102" t="n">
        <f aca="false">(AP40/($H$77*(AP63-AP77)))</f>
        <v>1.31406044678055</v>
      </c>
      <c r="AQ47" s="102" t="n">
        <f aca="false">(AQ40/($H$77*(AQ63-AQ77)))</f>
        <v>1.732170588938</v>
      </c>
      <c r="AR47" s="102" t="n">
        <f aca="false">(AR40/($H$77*(AR63-AR77)))</f>
        <v>1.03741614219517</v>
      </c>
      <c r="AS47" s="102" t="n">
        <f aca="false">(AS40/($H$77*(AS63-AS77)))</f>
        <v>1.02560815358482</v>
      </c>
      <c r="AT47" s="102" t="n">
        <f aca="false">(AT40/($H$77*(AT63-AT77)))</f>
        <v>0.968255066048828</v>
      </c>
      <c r="AU47" s="102" t="n">
        <f aca="false">(AU40/($H$77*(AU63-AU77)))</f>
        <v>1.2075150051497</v>
      </c>
      <c r="AV47" s="102" t="n">
        <f aca="false">(AV40/($H$77*(AV63-AV77)))</f>
        <v>1.66447656592203</v>
      </c>
      <c r="AW47" s="102" t="n">
        <f aca="false">(AW40/($H$77*(AW63-AW77)))</f>
        <v>1.06545441630856</v>
      </c>
      <c r="AX47" s="102" t="n">
        <f aca="false">(AX40/($H$77*(AX63-AX77)))</f>
        <v>1.44546649145861</v>
      </c>
      <c r="AY47" s="102" t="n">
        <f aca="false">(AY40/($H$77*(AY63-AY77)))</f>
        <v>1.07514036554772</v>
      </c>
      <c r="AZ47" s="102" t="n">
        <f aca="false">(AZ40/($H$77*(AZ63-AZ77)))</f>
        <v>1.23676277344052</v>
      </c>
      <c r="BA47" s="102" t="n">
        <f aca="false">(BA40/($H$77*(BA63-BA77)))</f>
        <v>1.51116951379763</v>
      </c>
      <c r="BB47" s="102" t="n">
        <f aca="false">(BB40/($H$77*(BB63-BB77)))</f>
        <v>0.895950304623104</v>
      </c>
      <c r="BC47" s="102" t="n">
        <f aca="false">(BC40/($H$77*(BC63-BC77)))</f>
        <v>1.01541034523952</v>
      </c>
      <c r="BD47" s="102" t="e">
        <f aca="false">(BD40/($H$77*(BD63-BD77)))</f>
        <v>#DIV/0!</v>
      </c>
      <c r="BE47" s="102" t="e">
        <f aca="false">(BE40/($H$77*(BE63-BE77)))</f>
        <v>#DIV/0!</v>
      </c>
      <c r="BF47" s="102" t="e">
        <f aca="false">(BF40/($H$77*(BF63-BF77)))</f>
        <v>#DIV/0!</v>
      </c>
      <c r="BG47" s="102" t="e">
        <f aca="false">(BG40/($H$77*(BG63-BG77)))</f>
        <v>#DIV/0!</v>
      </c>
      <c r="BH47" s="102" t="e">
        <f aca="false">(BH40/($H$77*(BH63-BH77)))</f>
        <v>#DIV/0!</v>
      </c>
      <c r="BI47" s="104"/>
      <c r="BJ47" s="105"/>
      <c r="BK47" s="106"/>
    </row>
    <row r="48" customFormat="false" ht="14.45" hidden="false" customHeight="true" outlineLevel="0" collapsed="false">
      <c r="A48" s="82"/>
      <c r="B48" s="55"/>
      <c r="C48" s="56"/>
      <c r="D48" s="58"/>
      <c r="E48" s="57"/>
      <c r="F48" s="58"/>
      <c r="G48" s="59"/>
      <c r="H48" s="56" t="s">
        <v>121</v>
      </c>
      <c r="I48" s="56"/>
      <c r="J48" s="56"/>
      <c r="K48" s="103"/>
      <c r="L48" s="103"/>
      <c r="M48" s="103"/>
      <c r="N48" s="103"/>
      <c r="O48" s="103"/>
      <c r="P48" s="103"/>
      <c r="Q48" s="102" t="e">
        <f aca="false">+Q41/(Q72*0.7619)</f>
        <v>#DIV/0!</v>
      </c>
      <c r="R48" s="102" t="n">
        <f aca="false">(R41/(H78*($R$63-R78)))</f>
        <v>0.394218134034166</v>
      </c>
      <c r="S48" s="102" t="n">
        <f aca="false">(S41/($H$78*(S63-S78)))</f>
        <v>1.24835742444152</v>
      </c>
      <c r="T48" s="102" t="n">
        <f aca="false">(T41/($H$78*(T63-T78)))</f>
        <v>1.5017833677492</v>
      </c>
      <c r="U48" s="102" t="n">
        <f aca="false">(U41/($H$78*(U63-U78)))</f>
        <v>1.31406044678055</v>
      </c>
      <c r="V48" s="102" t="n">
        <f aca="false">(V41/($H$78*(V63-V78)))</f>
        <v>1.7520805957074</v>
      </c>
      <c r="W48" s="102" t="n">
        <f aca="false">(W41/($H$78*(W63-W78)))</f>
        <v>1.64257555847569</v>
      </c>
      <c r="X48" s="102" t="e">
        <f aca="false">+X41/(X72*0.7619)</f>
        <v>#DIV/0!</v>
      </c>
      <c r="Y48" s="102" t="e">
        <f aca="false">+Y41/(Y72*0.7619)</f>
        <v>#DIV/0!</v>
      </c>
      <c r="Z48" s="102" t="n">
        <f aca="false">(Z41/($H$78*(Z63-Z78)))</f>
        <v>0.909734155463459</v>
      </c>
      <c r="AA48" s="102" t="n">
        <f aca="false">(AA41/($H$78*(AA63-AA78)))</f>
        <v>3.12089356110381</v>
      </c>
      <c r="AB48" s="102" t="n">
        <f aca="false">(AB41/($H$78*(AB63-AB78)))</f>
        <v>2.6281208935611</v>
      </c>
      <c r="AC48" s="102" t="n">
        <f aca="false">(AC41/($H$78*(AC63-AC78)))</f>
        <v>1.06545441630856</v>
      </c>
      <c r="AD48" s="102" t="n">
        <f aca="false">(AD41/($H$78*(AD63-AD78)))</f>
        <v>5.03723171265878</v>
      </c>
      <c r="AE48" s="102" t="n">
        <f aca="false">(AE41/($H$78*(AE63-AE78)))</f>
        <v>1.5017833677492</v>
      </c>
      <c r="AF48" s="102" t="n">
        <f aca="false">(AF41/($H$78*(AF63-AF78)))</f>
        <v>0.949043656008176</v>
      </c>
      <c r="AG48" s="102" t="n">
        <f aca="false">(AG41/($H$78*(AG63-AG78)))</f>
        <v>1.4600671630895</v>
      </c>
      <c r="AH48" s="102" t="n">
        <f aca="false">(AH41/($H$78*(AH63-AH78)))</f>
        <v>2.17758588323634</v>
      </c>
      <c r="AI48" s="102" t="n">
        <f aca="false">(AI41/($H$78*(AI63-AI78)))</f>
        <v>1.81946831092692</v>
      </c>
      <c r="AJ48" s="102" t="n">
        <f aca="false">(AJ41/($H$78*(AJ63-AJ78)))</f>
        <v>1.64257555847569</v>
      </c>
      <c r="AK48" s="102" t="n">
        <f aca="false">(AK41/($H$78*(AK63-AK78)))</f>
        <v>1.39135812012058</v>
      </c>
      <c r="AL48" s="102" t="n">
        <f aca="false">(AL41/($H$78*(AL63-AL78)))</f>
        <v>1.92054988375619</v>
      </c>
      <c r="AM48" s="102" t="n">
        <f aca="false">(AM41/($H$78*(AM63-AM78)))</f>
        <v>1.41021121117913</v>
      </c>
      <c r="AN48" s="102" t="n">
        <f aca="false">(AN41/($H$78*(AN63-AN78)))</f>
        <v>1.31406044678055</v>
      </c>
      <c r="AO48" s="102" t="n">
        <f aca="false">(AO41/($H$78*(AO63-AO78)))</f>
        <v>1.67244056862979</v>
      </c>
      <c r="AP48" s="102" t="n">
        <f aca="false">(AP41/($H$78*(AP63-AP78)))</f>
        <v>1.44546649145861</v>
      </c>
      <c r="AQ48" s="102" t="n">
        <f aca="false">(AQ41/($H$78*(AQ63-AQ78)))</f>
        <v>1.40166447656592</v>
      </c>
      <c r="AR48" s="102" t="n">
        <f aca="false">(AR41/($H$78*(AR63-AR78)))</f>
        <v>1.53307052124398</v>
      </c>
      <c r="AS48" s="102" t="n">
        <f aca="false">(AS41/($H$78*(AS63-AS78)))</f>
        <v>0.943428013073217</v>
      </c>
      <c r="AT48" s="102" t="n">
        <f aca="false">(AT41/($H$78*(AT63-AT78)))</f>
        <v>1.25433042647235</v>
      </c>
      <c r="AU48" s="102" t="n">
        <f aca="false">(AU41/($H$78*(AU63-AU78)))</f>
        <v>1.08970866318387</v>
      </c>
      <c r="AV48" s="102" t="n">
        <f aca="false">(AV41/($H$78*(AV63-AV78)))</f>
        <v>1.41514201960983</v>
      </c>
      <c r="AW48" s="102" t="n">
        <f aca="false">(AW41/($H$78*(AW63-AW78)))</f>
        <v>1.37976346911958</v>
      </c>
      <c r="AX48" s="102" t="n">
        <f aca="false">(AX41/($H$78*(AX63-AX78)))</f>
        <v>1.11695137976347</v>
      </c>
      <c r="AY48" s="102" t="n">
        <f aca="false">(AY41/($H$78*(AY63-AY78)))</f>
        <v>1.01541034523952</v>
      </c>
      <c r="AZ48" s="102" t="n">
        <f aca="false">(AZ41/($H$78*(AZ63-AZ78)))</f>
        <v>1.54595346680065</v>
      </c>
      <c r="BA48" s="102" t="n">
        <f aca="false">(BA41/($H$78*(BA63-BA78)))</f>
        <v>1.31406044678055</v>
      </c>
      <c r="BB48" s="102" t="n">
        <f aca="false">(BB41/($H$78*(BB63-BB78)))</f>
        <v>1.01541034523952</v>
      </c>
      <c r="BC48" s="102" t="n">
        <f aca="false">(BC41/($H$78*(BC63-BC78)))</f>
        <v>0.836220284314897</v>
      </c>
      <c r="BD48" s="102" t="e">
        <f aca="false">(BD41/($H$78*(BD63-BD78)))</f>
        <v>#DIV/0!</v>
      </c>
      <c r="BE48" s="102" t="e">
        <f aca="false">(BE41/($H$78*(BE63-BE78)))</f>
        <v>#DIV/0!</v>
      </c>
      <c r="BF48" s="102" t="e">
        <f aca="false">(BF41/($H$78*(BF63-BF78)))</f>
        <v>#DIV/0!</v>
      </c>
      <c r="BG48" s="102" t="e">
        <f aca="false">(BG41/($H$78*(BG63-BG78)))</f>
        <v>#DIV/0!</v>
      </c>
      <c r="BH48" s="102" t="e">
        <f aca="false">(BH41/($H$78*(BH63-BH78)))</f>
        <v>#DIV/0!</v>
      </c>
      <c r="BI48" s="104"/>
      <c r="BJ48" s="105"/>
      <c r="BK48" s="106"/>
    </row>
    <row r="49" customFormat="false" ht="32.25" hidden="false" customHeight="true" outlineLevel="0" collapsed="false">
      <c r="A49" s="82"/>
      <c r="B49" s="55" t="n">
        <v>12</v>
      </c>
      <c r="C49" s="56" t="s">
        <v>122</v>
      </c>
      <c r="D49" s="58" t="s">
        <v>123</v>
      </c>
      <c r="E49" s="57" t="s">
        <v>34</v>
      </c>
      <c r="F49" s="58" t="s">
        <v>35</v>
      </c>
      <c r="G49" s="59" t="s">
        <v>113</v>
      </c>
      <c r="H49" s="48" t="s">
        <v>114</v>
      </c>
      <c r="I49" s="49" t="s">
        <v>115</v>
      </c>
      <c r="J49" s="50" t="s">
        <v>56</v>
      </c>
      <c r="K49" s="101" t="e">
        <f aca="false">AVERAGE(K50:K57)</f>
        <v>#REF!</v>
      </c>
      <c r="L49" s="101" t="e">
        <f aca="false">AVERAGE(L50:L57)</f>
        <v>#REF!</v>
      </c>
      <c r="M49" s="101" t="e">
        <f aca="false">AVERAGE(M50:M57)</f>
        <v>#REF!</v>
      </c>
      <c r="N49" s="101" t="e">
        <f aca="false">AVERAGE(N50:N57)</f>
        <v>#REF!</v>
      </c>
      <c r="O49" s="101" t="e">
        <f aca="false">AVERAGE(O50:O57)</f>
        <v>#REF!</v>
      </c>
      <c r="P49" s="101" t="e">
        <f aca="false">AVERAGE(P50:P57)</f>
        <v>#REF!</v>
      </c>
      <c r="Q49" s="101" t="e">
        <f aca="false">AVERAGE(Q50:Q57)</f>
        <v>#DIV/0!</v>
      </c>
      <c r="R49" s="101" t="n">
        <f aca="false">AVERAGE(R50:R57)</f>
        <v>0.340951048829338</v>
      </c>
      <c r="S49" s="101" t="n">
        <f aca="false">AVERAGE(S50:S57)</f>
        <v>0.777022604588395</v>
      </c>
      <c r="T49" s="101" t="n">
        <f aca="false">AVERAGE(T50:T57)</f>
        <v>0.611399385215175</v>
      </c>
      <c r="U49" s="101" t="n">
        <f aca="false">AVERAGE(U50:U57)</f>
        <v>0.510475635475635</v>
      </c>
      <c r="V49" s="101" t="n">
        <f aca="false">AVERAGE(V50:V57)</f>
        <v>0.620683760683761</v>
      </c>
      <c r="W49" s="101" t="n">
        <f aca="false">AVERAGE(W50:W57)</f>
        <v>0.570769230769231</v>
      </c>
      <c r="X49" s="102" t="e">
        <f aca="false">AVERAGE(X50:X57)</f>
        <v>#REF!</v>
      </c>
      <c r="Y49" s="102" t="e">
        <f aca="false">AVERAGE(Y50:Y57)</f>
        <v>#REF!</v>
      </c>
      <c r="Z49" s="101" t="n">
        <f aca="false">AVERAGE(Z50:Z57)</f>
        <v>0.728151709401709</v>
      </c>
      <c r="AA49" s="101" t="n">
        <f aca="false">AVERAGE(AA50:AA57)</f>
        <v>0.655545081280375</v>
      </c>
      <c r="AB49" s="101" t="n">
        <f aca="false">AVERAGE(AB50:AB57)</f>
        <v>0.690782637841462</v>
      </c>
      <c r="AC49" s="101" t="n">
        <f aca="false">AVERAGE(AC50:AC57)</f>
        <v>0.800554400554401</v>
      </c>
      <c r="AD49" s="101" t="n">
        <f aca="false">AVERAGE(AD50:AD57)</f>
        <v>0.703095684803002</v>
      </c>
      <c r="AE49" s="101" t="n">
        <f aca="false">AVERAGE(AE50:AE57)</f>
        <v>0.653793458003984</v>
      </c>
      <c r="AF49" s="101" t="n">
        <f aca="false">AVERAGE(AF50:AF57)</f>
        <v>0.744944604866238</v>
      </c>
      <c r="AG49" s="101" t="n">
        <f aca="false">AVERAGE(AG50:AG57)</f>
        <v>0.666519941810689</v>
      </c>
      <c r="AH49" s="101" t="n">
        <f aca="false">AVERAGE(AH50:AH57)</f>
        <v>0.628001817100446</v>
      </c>
      <c r="AI49" s="101" t="n">
        <f aca="false">AVERAGE(AI50:AI57)</f>
        <v>0.76266317016317</v>
      </c>
      <c r="AJ49" s="101" t="n">
        <f aca="false">AVERAGE(AJ50:AJ57)</f>
        <v>0.64290293040293</v>
      </c>
      <c r="AK49" s="101" t="n">
        <f aca="false">AVERAGE(AK50:AK57)</f>
        <v>0.569669365721997</v>
      </c>
      <c r="AL49" s="101" t="n">
        <f aca="false">AVERAGE(AL50:AL57)</f>
        <v>0.889822261072261</v>
      </c>
      <c r="AM49" s="101" t="n">
        <f aca="false">AVERAGE(AM50:AM57)</f>
        <v>0.646883903133903</v>
      </c>
      <c r="AN49" s="101" t="n">
        <f aca="false">AVERAGE(AN50:AN57)</f>
        <v>0.634226461262752</v>
      </c>
      <c r="AO49" s="101" t="n">
        <f aca="false">AVERAGE(AO50:AO57)</f>
        <v>0.640000375645249</v>
      </c>
      <c r="AP49" s="101" t="n">
        <f aca="false">AVERAGE(AP50:AP57)</f>
        <v>0.686186069119506</v>
      </c>
      <c r="AQ49" s="101" t="n">
        <f aca="false">AVERAGE(AQ50:AQ57)</f>
        <v>0.532935542302951</v>
      </c>
      <c r="AR49" s="101" t="n">
        <f aca="false">AVERAGE(AR50:AR57)</f>
        <v>0.549226202863974</v>
      </c>
      <c r="AS49" s="101" t="n">
        <f aca="false">AVERAGE(AS50:AS57)</f>
        <v>0.596209373594242</v>
      </c>
      <c r="AT49" s="101" t="n">
        <f aca="false">AVERAGE(AT50:AT57)</f>
        <v>0.667437825332562</v>
      </c>
      <c r="AU49" s="101" t="n">
        <f aca="false">AVERAGE(AU50:AU57)</f>
        <v>0.611500718650911</v>
      </c>
      <c r="AV49" s="101" t="n">
        <f aca="false">AVERAGE(AV50:AV57)</f>
        <v>0.828513986013986</v>
      </c>
      <c r="AW49" s="101" t="n">
        <f aca="false">AVERAGE(AW50:AW57)</f>
        <v>0.762694085062506</v>
      </c>
      <c r="AX49" s="101" t="n">
        <f aca="false">AVERAGE(AX50:AX57)</f>
        <v>0.816257122507122</v>
      </c>
      <c r="AY49" s="101" t="n">
        <f aca="false">AVERAGE(AY50:AY57)</f>
        <v>0.56746901999809</v>
      </c>
      <c r="AZ49" s="101" t="n">
        <f aca="false">AVERAGE(AZ50:AZ57)</f>
        <v>0.685435552102219</v>
      </c>
      <c r="BA49" s="101" t="n">
        <f aca="false">AVERAGE(BA50:BA57)</f>
        <v>0.696378573533746</v>
      </c>
      <c r="BB49" s="101" t="n">
        <f aca="false">AVERAGE(BB50:BB57)</f>
        <v>0.721054173911956</v>
      </c>
      <c r="BC49" s="101" t="n">
        <f aca="false">AVERAGE(BC50:BC57)</f>
        <v>0.738983855650522</v>
      </c>
      <c r="BD49" s="101" t="e">
        <f aca="false">AVERAGE(BD50:BD57)</f>
        <v>#DIV/0!</v>
      </c>
      <c r="BE49" s="101" t="e">
        <f aca="false">AVERAGE(BE50:BE57)</f>
        <v>#DIV/0!</v>
      </c>
      <c r="BF49" s="101" t="e">
        <f aca="false">AVERAGE(BF50:BF57)</f>
        <v>#DIV/0!</v>
      </c>
      <c r="BG49" s="101" t="e">
        <f aca="false">AVERAGE(BG50:BG57)</f>
        <v>#DIV/0!</v>
      </c>
      <c r="BH49" s="101" t="e">
        <f aca="false">AVERAGE(BH50:BH57)</f>
        <v>#DIV/0!</v>
      </c>
      <c r="BI49" s="70"/>
      <c r="BJ49" s="70"/>
      <c r="BK49" s="70"/>
    </row>
    <row r="50" customFormat="false" ht="13.9" hidden="false" customHeight="true" outlineLevel="0" collapsed="false">
      <c r="A50" s="82"/>
      <c r="B50" s="55"/>
      <c r="C50" s="56"/>
      <c r="D50" s="58"/>
      <c r="E50" s="57"/>
      <c r="F50" s="107"/>
      <c r="G50" s="107"/>
      <c r="H50" s="84" t="s">
        <v>89</v>
      </c>
      <c r="I50" s="84"/>
      <c r="J50" s="84"/>
      <c r="K50" s="101" t="e">
        <f aca="false">+K27/(#REF!*12)</f>
        <v>#REF!</v>
      </c>
      <c r="L50" s="101" t="e">
        <f aca="false">+L27/(#REF!*12)</f>
        <v>#REF!</v>
      </c>
      <c r="M50" s="102" t="e">
        <f aca="false">+M27/(#REF!*12)</f>
        <v>#REF!</v>
      </c>
      <c r="N50" s="102" t="e">
        <f aca="false">+N27/(#REF!*12)</f>
        <v>#REF!</v>
      </c>
      <c r="O50" s="102" t="e">
        <f aca="false">+O27/(#REF!*12)</f>
        <v>#REF!</v>
      </c>
      <c r="P50" s="102" t="e">
        <f aca="false">+P27/(#REF!*12)</f>
        <v>#REF!</v>
      </c>
      <c r="Q50" s="102" t="e">
        <f aca="false">Q27/($H$65*(Q63-Q65))</f>
        <v>#DIV/0!</v>
      </c>
      <c r="R50" s="102" t="n">
        <f aca="false">R27/($H$65*(R63-R65))</f>
        <v>0.404166666666667</v>
      </c>
      <c r="S50" s="102" t="n">
        <f aca="false">S27/($H$65*(S63-S65))</f>
        <v>0.776666666666667</v>
      </c>
      <c r="T50" s="102" t="n">
        <f aca="false">T27/($H$65*(T63-T65))</f>
        <v>0.685185185185185</v>
      </c>
      <c r="U50" s="102" t="n">
        <f aca="false">U27/($H$65*(U63-U65))</f>
        <v>0.596969696969697</v>
      </c>
      <c r="V50" s="102" t="n">
        <f aca="false">V27/($H$65*(V63-V65))</f>
        <v>0.608888888888889</v>
      </c>
      <c r="W50" s="102" t="n">
        <f aca="false">W27/($H$65*(W63-W65))</f>
        <v>0.53</v>
      </c>
      <c r="X50" s="102" t="e">
        <f aca="false">+X27/(#REF!*15)</f>
        <v>#REF!</v>
      </c>
      <c r="Y50" s="102" t="e">
        <f aca="false">+Y27/(#REF!*15)</f>
        <v>#REF!</v>
      </c>
      <c r="Z50" s="102" t="n">
        <f aca="false">Z27/($H$65*(Z63-Z65))</f>
        <v>0.637037037037037</v>
      </c>
      <c r="AA50" s="102" t="n">
        <f aca="false">AA27/($H$65*(AA63-AA65))</f>
        <v>0.555555555555556</v>
      </c>
      <c r="AB50" s="102" t="n">
        <f aca="false">AB27/($H$65*(AB63-AB65))</f>
        <v>0.762962962962963</v>
      </c>
      <c r="AC50" s="102" t="n">
        <f aca="false">AC27/($H$65*(AC63-AC65))</f>
        <v>0.987387387387387</v>
      </c>
      <c r="AD50" s="102" t="n">
        <f aca="false">AD27/($H$65*(AD63-AD65))</f>
        <v>0.82051282051282</v>
      </c>
      <c r="AE50" s="102" t="n">
        <f aca="false">AE27/($H$65*(AE63-AE65))</f>
        <v>0.733333333333333</v>
      </c>
      <c r="AF50" s="102" t="n">
        <f aca="false">AF27/($H$65*(AF63-AF65))</f>
        <v>0.654166666666667</v>
      </c>
      <c r="AG50" s="102" t="n">
        <f aca="false">AG27/($H$65*(AG63-AG65))</f>
        <v>0.735483870967742</v>
      </c>
      <c r="AH50" s="102" t="n">
        <f aca="false">AH27/($H$65*(AH63-AH65))</f>
        <v>0.658823529411765</v>
      </c>
      <c r="AI50" s="102" t="n">
        <f aca="false">AI27/($H$65*(AI63-AI65))</f>
        <v>0.862222222222222</v>
      </c>
      <c r="AJ50" s="102" t="n">
        <f aca="false">AJ27/($H$65*(AJ63-AJ65))</f>
        <v>0.719047619047619</v>
      </c>
      <c r="AK50" s="102" t="n">
        <f aca="false">AK27/($H$65*(AK63-AK65))</f>
        <v>0.578947368421053</v>
      </c>
      <c r="AL50" s="102" t="n">
        <f aca="false">AL27/($H$65*(AL63-AL65))</f>
        <v>1.30909090909091</v>
      </c>
      <c r="AM50" s="102" t="n">
        <f aca="false">AM27/($H$65*(AM63-AM65))</f>
        <v>0.8</v>
      </c>
      <c r="AN50" s="102" t="n">
        <f aca="false">AN27/($H$65*(AN63-AN65))</f>
        <v>0.697435897435897</v>
      </c>
      <c r="AO50" s="102" t="n">
        <f aca="false">AO27/($H$65*(AO63-AO65))</f>
        <v>0.76078431372549</v>
      </c>
      <c r="AP50" s="102" t="n">
        <f aca="false">AP27/($H$65*(AP63-AP65))</f>
        <v>0.819047619047619</v>
      </c>
      <c r="AQ50" s="102" t="n">
        <f aca="false">AQ27/($H$65*(AQ63-AQ65))</f>
        <v>0.603174603174603</v>
      </c>
      <c r="AR50" s="102" t="n">
        <f aca="false">AR27/($H$65*(AR63-AR65))</f>
        <v>0.720720720720721</v>
      </c>
      <c r="AS50" s="102" t="n">
        <f aca="false">AS27/($H$65*(AS63-AS65))</f>
        <v>0.616666666666667</v>
      </c>
      <c r="AT50" s="102" t="n">
        <f aca="false">AT27/($H$65*(AT63-AT65))</f>
        <v>0.8</v>
      </c>
      <c r="AU50" s="102" t="n">
        <f aca="false">AU27/($H$65*(AU63-AU65))</f>
        <v>0.803418803418803</v>
      </c>
      <c r="AV50" s="102" t="n">
        <f aca="false">AV27/($H$65*(AV63-AV65))</f>
        <v>1.02424242424242</v>
      </c>
      <c r="AW50" s="102" t="n">
        <f aca="false">AW27/($H$65*(AW63-AW65))</f>
        <v>1.09259259259259</v>
      </c>
      <c r="AX50" s="102" t="n">
        <f aca="false">AX27/($H$65*(AX63-AX65))</f>
        <v>1.13333333333333</v>
      </c>
      <c r="AY50" s="102" t="n">
        <f aca="false">AY27/($H$65*(AY63-AY65))</f>
        <v>0.863492063492063</v>
      </c>
      <c r="AZ50" s="102" t="n">
        <f aca="false">AZ27/($H$65*(AZ63-AZ65))</f>
        <v>0.953535353535353</v>
      </c>
      <c r="BA50" s="102" t="n">
        <f aca="false">BA27/($H$65*(BA63-BA65))</f>
        <v>0.858119658119658</v>
      </c>
      <c r="BB50" s="102" t="n">
        <f aca="false">BB27/($H$65*(BB63-BB65))</f>
        <v>0.836363636363636</v>
      </c>
      <c r="BC50" s="102" t="n">
        <f aca="false">BC27/($H$65*(BC63-BC65))</f>
        <v>1.04210526315789</v>
      </c>
      <c r="BD50" s="102" t="e">
        <f aca="false">BD27/($H$65*(BD63-BD65))</f>
        <v>#DIV/0!</v>
      </c>
      <c r="BE50" s="102" t="e">
        <f aca="false">BE27/($H$65*(BE63-BE65))</f>
        <v>#DIV/0!</v>
      </c>
      <c r="BF50" s="102" t="e">
        <f aca="false">BF27/($H$65*(BF63-BF65))</f>
        <v>#DIV/0!</v>
      </c>
      <c r="BG50" s="102" t="e">
        <f aca="false">BG27/($H$65*(BG63-BG65))</f>
        <v>#DIV/0!</v>
      </c>
      <c r="BH50" s="102" t="e">
        <f aca="false">BH27/($H$65*(BH63-BH65))</f>
        <v>#DIV/0!</v>
      </c>
      <c r="BI50" s="70"/>
      <c r="BJ50" s="70"/>
      <c r="BK50" s="70"/>
    </row>
    <row r="51" customFormat="false" ht="14.25" hidden="false" customHeight="true" outlineLevel="0" collapsed="false">
      <c r="A51" s="82"/>
      <c r="B51" s="55"/>
      <c r="C51" s="56"/>
      <c r="D51" s="58"/>
      <c r="E51" s="57"/>
      <c r="F51" s="107"/>
      <c r="G51" s="107"/>
      <c r="H51" s="84" t="s">
        <v>90</v>
      </c>
      <c r="I51" s="84"/>
      <c r="J51" s="84"/>
      <c r="K51" s="102" t="e">
        <f aca="false">+K28/(#REF!*12)</f>
        <v>#REF!</v>
      </c>
      <c r="L51" s="102" t="e">
        <f aca="false">+L28/(#REF!*12)</f>
        <v>#REF!</v>
      </c>
      <c r="M51" s="102" t="e">
        <f aca="false">+M28/(#REF!*12)</f>
        <v>#REF!</v>
      </c>
      <c r="N51" s="102" t="e">
        <f aca="false">+N28/(#REF!*12)</f>
        <v>#REF!</v>
      </c>
      <c r="O51" s="102" t="e">
        <f aca="false">+O28/(#REF!*12)</f>
        <v>#REF!</v>
      </c>
      <c r="P51" s="102" t="e">
        <f aca="false">+P28/(#REF!*12)</f>
        <v>#REF!</v>
      </c>
      <c r="Q51" s="102" t="e">
        <f aca="false">Q28/($H$66*(Q63-Q66))</f>
        <v>#DIV/0!</v>
      </c>
      <c r="R51" s="102" t="n">
        <f aca="false">R28/($H$66*(R63-R66))</f>
        <v>0.323809523809524</v>
      </c>
      <c r="S51" s="102" t="n">
        <f aca="false">S28/($H$66*(S63-S66))</f>
        <v>0.73</v>
      </c>
      <c r="T51" s="102" t="n">
        <f aca="false">T28/($H$66*(T63-T66))</f>
        <v>0.697777777777778</v>
      </c>
      <c r="U51" s="102" t="n">
        <f aca="false">U28/($H$66*(U63-U66))</f>
        <v>0.606060606060606</v>
      </c>
      <c r="V51" s="102" t="n">
        <f aca="false">V28/($H$66*(V63-V66))</f>
        <v>0.684444444444444</v>
      </c>
      <c r="W51" s="102" t="n">
        <f aca="false">W28/($H$66*(W63-W66))</f>
        <v>0.53</v>
      </c>
      <c r="X51" s="102" t="e">
        <f aca="false">+X28/(#REF!*15)</f>
        <v>#REF!</v>
      </c>
      <c r="Y51" s="102" t="e">
        <f aca="false">+Y28/(#REF!*15)</f>
        <v>#REF!</v>
      </c>
      <c r="Z51" s="102" t="n">
        <f aca="false">Z28/($H$66*(Z63-Z66))</f>
        <v>0.805128205128205</v>
      </c>
      <c r="AA51" s="102" t="n">
        <f aca="false">AA28/($H$66*(AA63-AA66))</f>
        <v>0.637037037037037</v>
      </c>
      <c r="AB51" s="102" t="n">
        <f aca="false">AB28/($H$66*(AB63-AB66))</f>
        <v>0.72962962962963</v>
      </c>
      <c r="AC51" s="102" t="n">
        <f aca="false">AC28/($H$66*(AC63-AC66))</f>
        <v>0.781981981981982</v>
      </c>
      <c r="AD51" s="102" t="n">
        <f aca="false">AD28/($H$66*(AD63-AD66))</f>
        <v>0.588617886178862</v>
      </c>
      <c r="AE51" s="102" t="n">
        <f aca="false">AE28/($H$66*(AE63-AE66))</f>
        <v>0.824561403508772</v>
      </c>
      <c r="AF51" s="102" t="n">
        <f aca="false">AF28/($H$66*(AF63-AF66))</f>
        <v>0.796078431372549</v>
      </c>
      <c r="AG51" s="102" t="n">
        <f aca="false">AG28/($H$66*(AG63-AG66))</f>
        <v>0.807017543859649</v>
      </c>
      <c r="AH51" s="102" t="n">
        <f aca="false">AH28/($H$66*(AH63-AH66))</f>
        <v>0.628571428571429</v>
      </c>
      <c r="AI51" s="102" t="n">
        <f aca="false">AI28/($H$66*(AI63-AI66))</f>
        <v>0.0484848484848485</v>
      </c>
      <c r="AJ51" s="102" t="n">
        <f aca="false">AJ28/($H$66*(AJ63-AJ66))</f>
        <v>0</v>
      </c>
      <c r="AK51" s="102" t="n">
        <f aca="false">AK28/($H$66*(AK63-AK66))</f>
        <v>0</v>
      </c>
      <c r="AL51" s="102" t="n">
        <f aca="false">AL28/($H$66*(AL63-AL66))</f>
        <v>0</v>
      </c>
      <c r="AM51" s="102" t="n">
        <f aca="false">AM28/($H$66*(AM63-AM66))</f>
        <v>0</v>
      </c>
      <c r="AN51" s="102" t="n">
        <f aca="false">AN28/($H$66*(AN63-AN66))</f>
        <v>0</v>
      </c>
      <c r="AO51" s="102" t="n">
        <f aca="false">AO28/($H$66*(AO63-AO66))</f>
        <v>0</v>
      </c>
      <c r="AP51" s="102" t="n">
        <f aca="false">AP28/($H$66*(AP63-AP66))</f>
        <v>0</v>
      </c>
      <c r="AQ51" s="102" t="n">
        <f aca="false">AQ28/($H$66*(AQ63-AQ66))</f>
        <v>0</v>
      </c>
      <c r="AR51" s="102" t="n">
        <f aca="false">AR28/($H$66*(AR63-AR66))</f>
        <v>0</v>
      </c>
      <c r="AS51" s="102" t="n">
        <f aca="false">AS28/($H$66*(AS63-AS66))</f>
        <v>0</v>
      </c>
      <c r="AT51" s="102" t="n">
        <f aca="false">AT28/($H$66*(AT63-AT66))</f>
        <v>0</v>
      </c>
      <c r="AU51" s="102" t="n">
        <f aca="false">AU28/($H$66*(AU63-AU66))</f>
        <v>0</v>
      </c>
      <c r="AV51" s="102" t="n">
        <f aca="false">AV28/($H$66*(AV63-AV66))</f>
        <v>0</v>
      </c>
      <c r="AW51" s="102" t="n">
        <f aca="false">AW28/($H$66*(AW63-AW66))</f>
        <v>0</v>
      </c>
      <c r="AX51" s="102" t="n">
        <f aca="false">AX28/($H$66*(AX63-AX66))</f>
        <v>0</v>
      </c>
      <c r="AY51" s="102" t="n">
        <f aca="false">AY28/($H$66*(AY63-AY66))</f>
        <v>0</v>
      </c>
      <c r="AZ51" s="102" t="n">
        <f aca="false">AZ28/($H$66*(AZ63-AZ66))</f>
        <v>0</v>
      </c>
      <c r="BA51" s="102" t="n">
        <f aca="false">BA28/($H$66*(BA63-BA66))</f>
        <v>0</v>
      </c>
      <c r="BB51" s="102" t="n">
        <f aca="false">BB28/($H$66*(BB63-BB66))</f>
        <v>0</v>
      </c>
      <c r="BC51" s="102" t="n">
        <f aca="false">BC28/($H$66*(BC63-BC66))</f>
        <v>0</v>
      </c>
      <c r="BD51" s="102" t="e">
        <f aca="false">BD28/($H$66*(BD63-BD66))</f>
        <v>#DIV/0!</v>
      </c>
      <c r="BE51" s="102" t="e">
        <f aca="false">BE28/($H$66*(BE63-BE66))</f>
        <v>#DIV/0!</v>
      </c>
      <c r="BF51" s="102" t="e">
        <f aca="false">BF28/($H$66*(BF63-BF66))</f>
        <v>#DIV/0!</v>
      </c>
      <c r="BG51" s="102" t="e">
        <f aca="false">BG28/($H$66*(BG63-BG66))</f>
        <v>#DIV/0!</v>
      </c>
      <c r="BH51" s="102" t="e">
        <f aca="false">BH28/($H$66*(BH63-BH66))</f>
        <v>#DIV/0!</v>
      </c>
      <c r="BI51" s="70"/>
      <c r="BJ51" s="70"/>
      <c r="BK51" s="70"/>
    </row>
    <row r="52" customFormat="false" ht="14.25" hidden="false" customHeight="true" outlineLevel="0" collapsed="false">
      <c r="A52" s="82"/>
      <c r="B52" s="55"/>
      <c r="C52" s="56"/>
      <c r="D52" s="58"/>
      <c r="E52" s="57"/>
      <c r="F52" s="107"/>
      <c r="G52" s="107"/>
      <c r="H52" s="84" t="s">
        <v>91</v>
      </c>
      <c r="I52" s="84"/>
      <c r="J52" s="84"/>
      <c r="K52" s="102" t="e">
        <f aca="false">+K29/(#REF!*12)</f>
        <v>#REF!</v>
      </c>
      <c r="L52" s="102" t="e">
        <f aca="false">+L29/(#REF!*12)</f>
        <v>#REF!</v>
      </c>
      <c r="M52" s="102" t="e">
        <f aca="false">+M29/(#REF!*12)</f>
        <v>#REF!</v>
      </c>
      <c r="N52" s="102" t="e">
        <f aca="false">+N29/(#REF!*12)</f>
        <v>#REF!</v>
      </c>
      <c r="O52" s="102" t="e">
        <f aca="false">+O29/(#REF!*12)</f>
        <v>#REF!</v>
      </c>
      <c r="P52" s="102" t="e">
        <f aca="false">+P29/(#REF!*12)</f>
        <v>#REF!</v>
      </c>
      <c r="Q52" s="102" t="e">
        <f aca="false">Q29/($H$67*(Q63-Q67))</f>
        <v>#DIV/0!</v>
      </c>
      <c r="R52" s="102" t="n">
        <f aca="false">R29/($H$67*(R63-R67))</f>
        <v>0.34412955465587</v>
      </c>
      <c r="S52" s="102" t="n">
        <f aca="false">S29/($H$67*(S63-S67))</f>
        <v>0.959514170040486</v>
      </c>
      <c r="T52" s="102" t="n">
        <f aca="false">T29/($H$67*(T63-T67))</f>
        <v>0.522267206477733</v>
      </c>
      <c r="U52" s="102" t="n">
        <f aca="false">U29/($H$67*(U63-U67))</f>
        <v>0.0549450549450549</v>
      </c>
      <c r="V52" s="102" t="n">
        <f aca="false">V29/($H$67*(V63-V67))</f>
        <v>0.574358974358974</v>
      </c>
      <c r="W52" s="102" t="n">
        <f aca="false">W29/($H$67*(W63-W67))</f>
        <v>0.646153846153846</v>
      </c>
      <c r="X52" s="102" t="e">
        <f aca="false">+X29/(#REF!*15)</f>
        <v>#REF!</v>
      </c>
      <c r="Y52" s="102" t="e">
        <f aca="false">+Y29/(#REF!*15)</f>
        <v>#REF!</v>
      </c>
      <c r="Z52" s="102" t="n">
        <f aca="false">Z29/($H$67*(Z63-Z67))</f>
        <v>0.665384615384615</v>
      </c>
      <c r="AA52" s="102" t="n">
        <f aca="false">AA29/($H$67*(AA63-AA67))</f>
        <v>0.726495726495726</v>
      </c>
      <c r="AB52" s="102" t="n">
        <f aca="false">AB29/($H$67*(AB63-AB67))</f>
        <v>0.816239316239316</v>
      </c>
      <c r="AC52" s="102" t="n">
        <f aca="false">AC29/($H$67*(AC63-AC67))</f>
        <v>0.79002079002079</v>
      </c>
      <c r="AD52" s="102" t="n">
        <f aca="false">AD29/($H$67*(AD63-AD67))</f>
        <v>0.73921200750469</v>
      </c>
      <c r="AE52" s="102" t="n">
        <f aca="false">AE29/($H$67*(AE63-AE67))</f>
        <v>0.714285714285714</v>
      </c>
      <c r="AF52" s="102" t="n">
        <f aca="false">AF29/($H$67*(AF63-AF67))</f>
        <v>0.898785425101215</v>
      </c>
      <c r="AG52" s="102" t="n">
        <f aca="false">AG29/($H$67*(AG63-AG67))</f>
        <v>0.769230769230769</v>
      </c>
      <c r="AH52" s="102" t="n">
        <f aca="false">AH29/($H$67*(AH63-AH67))</f>
        <v>0.634146341463415</v>
      </c>
      <c r="AI52" s="102" t="n">
        <f aca="false">AI29/($H$67*(AI63-AI67))</f>
        <v>0.938461538461538</v>
      </c>
      <c r="AJ52" s="102" t="n">
        <f aca="false">AJ29/($H$67*(AJ63-AJ67))</f>
        <v>0.785714285714286</v>
      </c>
      <c r="AK52" s="102" t="n">
        <f aca="false">AK29/($H$67*(AK63-AK67))</f>
        <v>0.732793522267207</v>
      </c>
      <c r="AL52" s="102" t="n">
        <f aca="false">AL29/($H$67*(AL63-AL67))</f>
        <v>1.17948717948718</v>
      </c>
      <c r="AM52" s="102" t="n">
        <f aca="false">AM29/($H$67*(AM63-AM67))</f>
        <v>0.826923076923077</v>
      </c>
      <c r="AN52" s="102" t="n">
        <f aca="false">AN29/($H$67*(AN63-AN67))</f>
        <v>0.789081885856079</v>
      </c>
      <c r="AO52" s="102" t="n">
        <f aca="false">AO29/($H$67*(AO63-AO67))</f>
        <v>0.75046904315197</v>
      </c>
      <c r="AP52" s="102" t="n">
        <f aca="false">AP29/($H$67*(AP63-AP67))</f>
        <v>0.986425339366516</v>
      </c>
      <c r="AQ52" s="102" t="n">
        <f aca="false">AQ29/($H$67*(AQ63-AQ67))</f>
        <v>0.706114398422091</v>
      </c>
      <c r="AR52" s="102" t="n">
        <f aca="false">AR29/($H$67*(AR63-AR67))</f>
        <v>0.698544698544699</v>
      </c>
      <c r="AS52" s="102" t="n">
        <f aca="false">AS29/($H$67*(AS63-AS67))</f>
        <v>0.735576923076923</v>
      </c>
      <c r="AT52" s="102" t="n">
        <f aca="false">AT29/($H$67*(AT63-AT67))</f>
        <v>0.813186813186813</v>
      </c>
      <c r="AU52" s="102" t="n">
        <f aca="false">AU29/($H$67*(AU63-AU67))</f>
        <v>0.830769230769231</v>
      </c>
      <c r="AV52" s="102" t="n">
        <f aca="false">AV29/($H$67*(AV63-AV67))</f>
        <v>1.06993006993007</v>
      </c>
      <c r="AW52" s="102" t="n">
        <f aca="false">AW29/($H$67*(AW63-AW67))</f>
        <v>0.666666666666667</v>
      </c>
      <c r="AX52" s="102" t="n">
        <f aca="false">AX29/($H$67*(AX63-AX67))</f>
        <v>0.85042735042735</v>
      </c>
      <c r="AY52" s="102" t="n">
        <f aca="false">AY29/($H$67*(AY63-AY67))</f>
        <v>0.554561717352415</v>
      </c>
      <c r="AZ52" s="102" t="n">
        <f aca="false">AZ29/($H$67*(AZ63-AZ67))</f>
        <v>0.927738927738928</v>
      </c>
      <c r="BA52" s="102" t="n">
        <f aca="false">BA29/($H$67*(BA63-BA67))</f>
        <v>1.12820512820513</v>
      </c>
      <c r="BB52" s="102" t="n">
        <f aca="false">BB29/($H$67*(BB63-BB67))</f>
        <v>1.07297830374753</v>
      </c>
      <c r="BC52" s="102" t="n">
        <f aca="false">BC29/($H$67*(BC63-BC67))</f>
        <v>1.04858299595142</v>
      </c>
      <c r="BD52" s="102" t="e">
        <f aca="false">BD29/($H$67*(BD63-BD67))</f>
        <v>#DIV/0!</v>
      </c>
      <c r="BE52" s="102" t="e">
        <f aca="false">BE29/($H$67*(BE63-BE67))</f>
        <v>#DIV/0!</v>
      </c>
      <c r="BF52" s="102" t="e">
        <f aca="false">BF29/($H$67*(BF63-BF67))</f>
        <v>#DIV/0!</v>
      </c>
      <c r="BG52" s="102" t="e">
        <f aca="false">BG29/($H$67*(BG63-BG67))</f>
        <v>#DIV/0!</v>
      </c>
      <c r="BH52" s="102" t="e">
        <f aca="false">BH29/($H$67*(BH63-BH67))</f>
        <v>#DIV/0!</v>
      </c>
      <c r="BI52" s="70"/>
      <c r="BJ52" s="70"/>
      <c r="BK52" s="70"/>
    </row>
    <row r="53" customFormat="false" ht="14.25" hidden="false" customHeight="true" outlineLevel="0" collapsed="false">
      <c r="A53" s="82"/>
      <c r="B53" s="55"/>
      <c r="C53" s="56"/>
      <c r="D53" s="58"/>
      <c r="E53" s="57"/>
      <c r="F53" s="107"/>
      <c r="G53" s="107"/>
      <c r="H53" s="84" t="s">
        <v>92</v>
      </c>
      <c r="I53" s="84"/>
      <c r="J53" s="84"/>
      <c r="K53" s="103"/>
      <c r="L53" s="103"/>
      <c r="M53" s="103"/>
      <c r="N53" s="103"/>
      <c r="O53" s="103"/>
      <c r="P53" s="103"/>
      <c r="Q53" s="102" t="e">
        <f aca="false">Q30/($H$68*(Q63-Q68))</f>
        <v>#DIV/0!</v>
      </c>
      <c r="R53" s="102" t="n">
        <f aca="false">R30/($H$68*(R63-R68))</f>
        <v>0.42</v>
      </c>
      <c r="S53" s="102" t="n">
        <f aca="false">S30/($H$68*(S63-S68))</f>
        <v>1.16666666666667</v>
      </c>
      <c r="T53" s="102" t="n">
        <f aca="false">T30/($H$68*(T63-T68))</f>
        <v>0.680701754385965</v>
      </c>
      <c r="U53" s="102" t="n">
        <f aca="false">U30/($H$68*(U63-U68))</f>
        <v>0.577777777777778</v>
      </c>
      <c r="V53" s="102" t="n">
        <f aca="false">V30/($H$68*(V63-V68))</f>
        <v>0.542222222222222</v>
      </c>
      <c r="W53" s="102" t="n">
        <f aca="false">W30/($H$68*(W63-W68))</f>
        <v>0.503333333333333</v>
      </c>
      <c r="X53" s="102" t="e">
        <f aca="false">+X30/(#REF!*15)</f>
        <v>#REF!</v>
      </c>
      <c r="Y53" s="102" t="e">
        <f aca="false">+Y30/(#REF!*15)</f>
        <v>#REF!</v>
      </c>
      <c r="Z53" s="102" t="n">
        <f aca="false">Z30/($H$68*(Z63-Z68))</f>
        <v>0.651282051282051</v>
      </c>
      <c r="AA53" s="102" t="n">
        <f aca="false">AA30/($H$68*(AA63-AA68))</f>
        <v>0.511111111111111</v>
      </c>
      <c r="AB53" s="102" t="n">
        <f aca="false">AB30/($H$68*(AB63-AB68))</f>
        <v>0.466666666666667</v>
      </c>
      <c r="AC53" s="102" t="n">
        <f aca="false">AC30/($H$68*(AC63-AC68))</f>
        <v>0.720720720720721</v>
      </c>
      <c r="AD53" s="102" t="n">
        <f aca="false">AD30/($H$68*(AD63-AD68))</f>
        <v>0.617886178861789</v>
      </c>
      <c r="AE53" s="102" t="n">
        <f aca="false">AE30/($H$68*(AE63-AE68))</f>
        <v>0.52280701754386</v>
      </c>
      <c r="AF53" s="102" t="n">
        <f aca="false">AF30/($H$68*(AF63-AF68))</f>
        <v>0.582456140350877</v>
      </c>
      <c r="AG53" s="102" t="n">
        <f aca="false">AG30/($H$68*(AG63-AG68))</f>
        <v>0.557264957264957</v>
      </c>
      <c r="AH53" s="102" t="n">
        <f aca="false">AH30/($H$68*(AH63-AH68))</f>
        <v>0.450793650793651</v>
      </c>
      <c r="AI53" s="102" t="n">
        <f aca="false">AI30/($H$68*(AI63-AI68))</f>
        <v>0.707692307692308</v>
      </c>
      <c r="AJ53" s="102" t="n">
        <f aca="false">AJ30/($H$68*(AJ63-AJ68))</f>
        <v>0.566666666666667</v>
      </c>
      <c r="AK53" s="102" t="n">
        <f aca="false">AK30/($H$68*(AK63-AK68))</f>
        <v>0.571929824561404</v>
      </c>
      <c r="AL53" s="102" t="n">
        <f aca="false">AL30/($H$68*(AL63-AL68))</f>
        <v>0.854545454545455</v>
      </c>
      <c r="AM53" s="102" t="n">
        <f aca="false">AM30/($H$68*(AM63-AM68))</f>
        <v>0.748148148148148</v>
      </c>
      <c r="AN53" s="102" t="n">
        <f aca="false">AN30/($H$68*(AN63-AN68))</f>
        <v>0.631111111111111</v>
      </c>
      <c r="AO53" s="102" t="n">
        <f aca="false">AO30/($H$68*(AO63-AO68))</f>
        <v>0.543589743589744</v>
      </c>
      <c r="AP53" s="102" t="n">
        <f aca="false">AP30/($H$68*(AP63-AP68))</f>
        <v>0.603508771929825</v>
      </c>
      <c r="AQ53" s="102" t="n">
        <f aca="false">AQ30/($H$68*(AQ63-AQ68))</f>
        <v>0.546031746031746</v>
      </c>
      <c r="AR53" s="102" t="n">
        <f aca="false">AR30/($H$68*(AR63-AR68))</f>
        <v>0.555555555555556</v>
      </c>
      <c r="AS53" s="102" t="n">
        <f aca="false">AS30/($H$68*(AS63-AS68))</f>
        <v>0.570940170940171</v>
      </c>
      <c r="AT53" s="102" t="n">
        <f aca="false">AT30/($H$68*(AT63-AT68))</f>
        <v>0.624561403508772</v>
      </c>
      <c r="AU53" s="102" t="n">
        <f aca="false">AU30/($H$68*(AU63-AU68))</f>
        <v>0.56</v>
      </c>
      <c r="AV53" s="102" t="n">
        <f aca="false">AV30/($H$68*(AV63-AV68))</f>
        <v>0.727272727272727</v>
      </c>
      <c r="AW53" s="102" t="n">
        <f aca="false">AW30/($H$68*(AW63-AW68))</f>
        <v>0.725925925925926</v>
      </c>
      <c r="AX53" s="102" t="n">
        <f aca="false">AX30/($H$68*(AX63-AX68))</f>
        <v>0.655555555555556</v>
      </c>
      <c r="AY53" s="102" t="n">
        <f aca="false">AY30/($H$68*(AY63-AY68))</f>
        <v>0.526666666666667</v>
      </c>
      <c r="AZ53" s="102" t="n">
        <f aca="false">AZ30/($H$68*(AZ63-AZ68))</f>
        <v>0.706172839506173</v>
      </c>
      <c r="BA53" s="102" t="n">
        <f aca="false">BA30/($H$68*(BA63-BA68))</f>
        <v>0.592592592592593</v>
      </c>
      <c r="BB53" s="102" t="n">
        <f aca="false">BB30/($H$68*(BB63-BB68))</f>
        <v>0.502564102564103</v>
      </c>
      <c r="BC53" s="102" t="n">
        <f aca="false">BC30/($H$68*(BC63-BC68))</f>
        <v>0.533333333333333</v>
      </c>
      <c r="BD53" s="102" t="e">
        <f aca="false">BD30/($H$68*(BD63-BD68))</f>
        <v>#DIV/0!</v>
      </c>
      <c r="BE53" s="102" t="e">
        <f aca="false">BE30/($H$68*(BE63-BE68))</f>
        <v>#DIV/0!</v>
      </c>
      <c r="BF53" s="102" t="e">
        <f aca="false">BF30/($H$68*(BF63-BF68))</f>
        <v>#DIV/0!</v>
      </c>
      <c r="BG53" s="102" t="e">
        <f aca="false">BG30/($H$68*(BG63-BG68))</f>
        <v>#DIV/0!</v>
      </c>
      <c r="BH53" s="102" t="e">
        <f aca="false">BH30/($H$68*(BH63-BH68))</f>
        <v>#DIV/0!</v>
      </c>
      <c r="BI53" s="104"/>
      <c r="BJ53" s="105"/>
      <c r="BK53" s="106"/>
    </row>
    <row r="54" customFormat="false" ht="14.25" hidden="false" customHeight="true" outlineLevel="0" collapsed="false">
      <c r="A54" s="82"/>
      <c r="B54" s="55"/>
      <c r="C54" s="56"/>
      <c r="D54" s="58"/>
      <c r="E54" s="57"/>
      <c r="F54" s="107"/>
      <c r="G54" s="107"/>
      <c r="H54" s="84" t="s">
        <v>93</v>
      </c>
      <c r="I54" s="84"/>
      <c r="J54" s="84"/>
      <c r="K54" s="103"/>
      <c r="L54" s="103"/>
      <c r="M54" s="103"/>
      <c r="N54" s="103"/>
      <c r="O54" s="103"/>
      <c r="P54" s="103"/>
      <c r="Q54" s="102" t="e">
        <f aca="false">Q31/($H$69*(Q63-Q69))</f>
        <v>#DIV/0!</v>
      </c>
      <c r="R54" s="102" t="n">
        <f aca="false">R31/($H$69*(R63-R69))</f>
        <v>0.29</v>
      </c>
      <c r="S54" s="102" t="n">
        <f aca="false">S31/($H$69*(S63-S69))</f>
        <v>0.5</v>
      </c>
      <c r="T54" s="102" t="n">
        <f aca="false">T31/($H$69*(T63-T69))</f>
        <v>0.480701754385965</v>
      </c>
      <c r="U54" s="102" t="n">
        <f aca="false">U31/($H$69*(U63-U69))</f>
        <v>0.425396825396825</v>
      </c>
      <c r="V54" s="102" t="n">
        <f aca="false">V31/($H$69*(V63-V69))</f>
        <v>0.568888888888889</v>
      </c>
      <c r="W54" s="102" t="n">
        <f aca="false">W31/($H$69*(W63-W69))</f>
        <v>0.46</v>
      </c>
      <c r="X54" s="102" t="e">
        <f aca="false">+X31/(#REF!*15)</f>
        <v>#REF!</v>
      </c>
      <c r="Y54" s="102" t="e">
        <f aca="false">+Y31/(#REF!*15)</f>
        <v>#REF!</v>
      </c>
      <c r="Z54" s="102" t="n">
        <f aca="false">Z31/($H$69*(Z63-Z69))</f>
        <v>0.5</v>
      </c>
      <c r="AA54" s="102" t="n">
        <f aca="false">AA31/($H$69*(AA63-AA69))</f>
        <v>0.588235294117647</v>
      </c>
      <c r="AB54" s="102" t="n">
        <f aca="false">AB31/($H$69*(AB63-AB69))</f>
        <v>0.577777777777778</v>
      </c>
      <c r="AC54" s="102" t="n">
        <f aca="false">AC31/($H$69*(AC63-AC69))</f>
        <v>0.637837837837838</v>
      </c>
      <c r="AD54" s="102" t="n">
        <f aca="false">AD31/($H$69*(AD63-AD69))</f>
        <v>0.695934959349593</v>
      </c>
      <c r="AE54" s="102" t="n">
        <f aca="false">AE31/($H$69*(AE63-AE69))</f>
        <v>0.601709401709402</v>
      </c>
      <c r="AF54" s="102" t="n">
        <f aca="false">AF31/($H$69*(AF63-AF69))</f>
        <v>0.680701754385965</v>
      </c>
      <c r="AG54" s="102" t="n">
        <f aca="false">AG31/($H$69*(AG63-AG69))</f>
        <v>0.516239316239316</v>
      </c>
      <c r="AH54" s="102" t="n">
        <f aca="false">AH31/($H$69*(AH63-AH69))</f>
        <v>0.555555555555556</v>
      </c>
      <c r="AI54" s="102" t="n">
        <f aca="false">AI31/($H$69*(AI63-AI69))</f>
        <v>0.751111111111111</v>
      </c>
      <c r="AJ54" s="102" t="n">
        <f aca="false">AJ31/($H$69*(AJ63-AJ69))</f>
        <v>0.614285714285714</v>
      </c>
      <c r="AK54" s="102" t="n">
        <f aca="false">AK31/($H$69*(AK63-AK69))</f>
        <v>0.508771929824561</v>
      </c>
      <c r="AL54" s="102" t="n">
        <f aca="false">AL31/($H$69*(AL63-AL69))</f>
        <v>1.15</v>
      </c>
      <c r="AM54" s="102" t="n">
        <f aca="false">AM31/($H$69*(AM63-AM69))</f>
        <v>0.67</v>
      </c>
      <c r="AN54" s="102" t="n">
        <f aca="false">AN31/($H$69*(AN63-AN69))</f>
        <v>0.583333333333333</v>
      </c>
      <c r="AO54" s="102" t="n">
        <f aca="false">AO31/($H$69*(AO63-AO69))</f>
        <v>0.682170542635659</v>
      </c>
      <c r="AP54" s="102" t="n">
        <f aca="false">AP31/($H$69*(AP63-AP69))</f>
        <v>0.662962962962963</v>
      </c>
      <c r="AQ54" s="102" t="n">
        <f aca="false">AQ31/($H$69*(AQ63-AQ69))</f>
        <v>0.47</v>
      </c>
      <c r="AR54" s="102" t="n">
        <f aca="false">AR31/($H$69*(AR63-AR69))</f>
        <v>0.526315789473684</v>
      </c>
      <c r="AS54" s="102" t="n">
        <f aca="false">AS31/($H$69*(AS63-AS69))</f>
        <v>0.596491228070175</v>
      </c>
      <c r="AT54" s="102" t="n">
        <f aca="false">AT31/($H$69*(AT63-AT69))</f>
        <v>0.607017543859649</v>
      </c>
      <c r="AU54" s="102" t="n">
        <f aca="false">AU31/($H$69*(AU63-AU69))</f>
        <v>0.539837398373984</v>
      </c>
      <c r="AV54" s="102" t="n">
        <f aca="false">AV31/($H$69*(AV63-AV69))</f>
        <v>0.96</v>
      </c>
      <c r="AW54" s="102" t="n">
        <f aca="false">AW31/($H$69*(AW63-AW69))</f>
        <v>0.677777777777778</v>
      </c>
      <c r="AX54" s="102" t="n">
        <f aca="false">AX31/($H$69*(AX63-AX69))</f>
        <v>0.67037037037037</v>
      </c>
      <c r="AY54" s="102" t="n">
        <f aca="false">AY31/($H$69*(AY63-AY69))</f>
        <v>0.490909090909091</v>
      </c>
      <c r="AZ54" s="102" t="n">
        <f aca="false">AZ31/($H$69*(AZ63-AZ69))</f>
        <v>0.638383838383838</v>
      </c>
      <c r="BA54" s="102" t="n">
        <f aca="false">BA31/($H$69*(BA63-BA69))</f>
        <v>0.574074074074074</v>
      </c>
      <c r="BB54" s="102" t="n">
        <f aca="false">BB31/($H$69*(BB63-BB69))</f>
        <v>0.77948717948718</v>
      </c>
      <c r="BC54" s="102" t="n">
        <f aca="false">BC31/($H$69*(BC63-BC69))</f>
        <v>0.687719298245614</v>
      </c>
      <c r="BD54" s="102" t="e">
        <f aca="false">BD31/($H$69*(BD63-BD69))</f>
        <v>#DIV/0!</v>
      </c>
      <c r="BE54" s="102" t="e">
        <f aca="false">BE31/($H$69*(BE63-BE69))</f>
        <v>#DIV/0!</v>
      </c>
      <c r="BF54" s="102" t="e">
        <f aca="false">BF31/($H$69*(BF63-BF69))</f>
        <v>#DIV/0!</v>
      </c>
      <c r="BG54" s="102" t="e">
        <f aca="false">BG31/($H$69*(BG63-BG69))</f>
        <v>#DIV/0!</v>
      </c>
      <c r="BH54" s="102" t="e">
        <f aca="false">BH31/($H$69*(BH63-BH69))</f>
        <v>#DIV/0!</v>
      </c>
      <c r="BI54" s="104"/>
      <c r="BJ54" s="105"/>
      <c r="BK54" s="106"/>
    </row>
    <row r="55" customFormat="false" ht="14.25" hidden="false" customHeight="true" outlineLevel="0" collapsed="false">
      <c r="A55" s="82"/>
      <c r="B55" s="55"/>
      <c r="C55" s="56"/>
      <c r="D55" s="58"/>
      <c r="E55" s="57"/>
      <c r="F55" s="107"/>
      <c r="G55" s="107"/>
      <c r="H55" s="84" t="s">
        <v>94</v>
      </c>
      <c r="I55" s="84"/>
      <c r="J55" s="84"/>
      <c r="K55" s="103"/>
      <c r="L55" s="103"/>
      <c r="M55" s="103"/>
      <c r="N55" s="103"/>
      <c r="O55" s="103"/>
      <c r="P55" s="103"/>
      <c r="Q55" s="102" t="e">
        <f aca="false">Q32/($H$70*(Q63-Q70))</f>
        <v>#DIV/0!</v>
      </c>
      <c r="R55" s="102" t="n">
        <f aca="false">R32/($H$70*(R63-R70))</f>
        <v>0.240740740740741</v>
      </c>
      <c r="S55" s="102" t="n">
        <f aca="false">S32/($H$70*(S63-S70))</f>
        <v>0.566666666666667</v>
      </c>
      <c r="T55" s="102" t="n">
        <f aca="false">T32/($H$70*(T63-T70))</f>
        <v>0.610526315789474</v>
      </c>
      <c r="U55" s="102" t="n">
        <f aca="false">U32/($H$70*(U63-U70))</f>
        <v>0.554545454545455</v>
      </c>
      <c r="V55" s="102" t="n">
        <f aca="false">V32/($H$70*(V63-V70))</f>
        <v>0.6</v>
      </c>
      <c r="W55" s="102" t="n">
        <f aca="false">W32/($H$70*(W63-W70))</f>
        <v>0.706666666666667</v>
      </c>
      <c r="X55" s="102" t="e">
        <f aca="false">+X32/(X63*15)</f>
        <v>#DIV/0!</v>
      </c>
      <c r="Y55" s="102" t="e">
        <f aca="false">+Y32/(Y63*15)</f>
        <v>#DIV/0!</v>
      </c>
      <c r="Z55" s="102" t="n">
        <f aca="false">Z32/($H$70*(Z63-Z70))</f>
        <v>0.740740740740741</v>
      </c>
      <c r="AA55" s="102" t="n">
        <f aca="false">AA32/($H$70*(AA63-AA70))</f>
        <v>0.755555555555556</v>
      </c>
      <c r="AB55" s="102" t="n">
        <f aca="false">AB32/($H$70*(AB63-AB70))</f>
        <v>0.633333333333333</v>
      </c>
      <c r="AC55" s="102" t="n">
        <f aca="false">AC32/($H$70*(AC63-AC70))</f>
        <v>0.76036036036036</v>
      </c>
      <c r="AD55" s="102" t="n">
        <f aca="false">AD32/($H$70*(AD63-AD70))</f>
        <v>0.634146341463415</v>
      </c>
      <c r="AE55" s="102" t="n">
        <f aca="false">AE32/($H$70*(AE63-AE70))</f>
        <v>0.593650793650794</v>
      </c>
      <c r="AF55" s="102" t="n">
        <f aca="false">AF32/($H$70*(AF63-AF70))</f>
        <v>0.712280701754386</v>
      </c>
      <c r="AG55" s="102" t="n">
        <f aca="false">AG32/($H$70*(AG63-AG70))</f>
        <v>0.47</v>
      </c>
      <c r="AH55" s="102" t="n">
        <f aca="false">AH32/($H$70*(AH63-AH70))</f>
        <v>0.589147286821705</v>
      </c>
      <c r="AI55" s="102" t="n">
        <f aca="false">AI32/($H$70*(AI63-AI70))</f>
        <v>0.826666666666667</v>
      </c>
      <c r="AJ55" s="102" t="n">
        <f aca="false">AJ32/($H$70*(AJ63-AJ70))</f>
        <v>0.79047619047619</v>
      </c>
      <c r="AK55" s="102" t="n">
        <f aca="false">AK32/($H$70*(AK63-AK70))</f>
        <v>0.694736842105263</v>
      </c>
      <c r="AL55" s="102" t="n">
        <f aca="false">AL32/($H$70*(AL63-AL70))</f>
        <v>1.06</v>
      </c>
      <c r="AM55" s="102" t="n">
        <f aca="false">AM32/($H$70*(AM63-AM70))</f>
        <v>0.78</v>
      </c>
      <c r="AN55" s="102" t="n">
        <f aca="false">AN32/($H$70*(AN63-AN70))</f>
        <v>0.720833333333333</v>
      </c>
      <c r="AO55" s="102" t="n">
        <f aca="false">AO32/($H$70*(AO63-AO70))</f>
        <v>0.707936507936508</v>
      </c>
      <c r="AP55" s="102" t="n">
        <f aca="false">AP32/($H$70*(AP63-AP70))</f>
        <v>0.663157894736842</v>
      </c>
      <c r="AQ55" s="102" t="n">
        <f aca="false">AQ32/($H$70*(AQ63-AQ70))</f>
        <v>0.571929824561404</v>
      </c>
      <c r="AR55" s="102" t="n">
        <f aca="false">AR32/($H$70*(AR63-AR70))</f>
        <v>0.647058823529412</v>
      </c>
      <c r="AS55" s="102" t="n">
        <f aca="false">AS32/($H$70*(AS63-AS70))</f>
        <v>0.696666666666667</v>
      </c>
      <c r="AT55" s="102" t="n">
        <f aca="false">AT32/($H$70*(AT63-AT70))</f>
        <v>0.712280701754386</v>
      </c>
      <c r="AU55" s="102" t="n">
        <f aca="false">AU32/($H$70*(AU63-AU70))</f>
        <v>0.736842105263158</v>
      </c>
      <c r="AV55" s="102" t="n">
        <f aca="false">AV32/($H$70*(AV63-AV70))</f>
        <v>1.05333333333333</v>
      </c>
      <c r="AW55" s="102" t="n">
        <f aca="false">AW32/($H$70*(AW63-AW70))</f>
        <v>0.957894736842105</v>
      </c>
      <c r="AX55" s="102" t="n">
        <f aca="false">AX32/($H$70*(AX63-AX70))</f>
        <v>0.9</v>
      </c>
      <c r="AY55" s="102" t="n">
        <f aca="false">AY32/($H$70*(AY63-AY70))</f>
        <v>0.648062015503876</v>
      </c>
      <c r="AZ55" s="102" t="n">
        <f aca="false">AZ32/($H$70*(AZ63-AZ70))</f>
        <v>0.686868686868687</v>
      </c>
      <c r="BA55" s="102" t="n">
        <f aca="false">BA32/($H$70*(BA63-BA70))</f>
        <v>0.666666666666667</v>
      </c>
      <c r="BB55" s="102" t="n">
        <f aca="false">BB32/($H$70*(BB63-BB70))</f>
        <v>0.793939393939394</v>
      </c>
      <c r="BC55" s="102" t="n">
        <f aca="false">BC32/($H$70*(BC63-BC70))</f>
        <v>0.807407407407407</v>
      </c>
      <c r="BD55" s="102" t="e">
        <f aca="false">BD32/($H$70*(BD63-BD70))</f>
        <v>#DIV/0!</v>
      </c>
      <c r="BE55" s="102" t="e">
        <f aca="false">BE32/($H$70*(BE63-BE70))</f>
        <v>#DIV/0!</v>
      </c>
      <c r="BF55" s="102" t="e">
        <f aca="false">BF32/($H$70*(BF63-BF70))</f>
        <v>#DIV/0!</v>
      </c>
      <c r="BG55" s="102" t="e">
        <f aca="false">BG32/($H$70*(BG63-BG70))</f>
        <v>#DIV/0!</v>
      </c>
      <c r="BH55" s="102" t="e">
        <f aca="false">BH32/($H$70*(BH63-BH70))</f>
        <v>#DIV/0!</v>
      </c>
      <c r="BI55" s="104"/>
      <c r="BJ55" s="105"/>
      <c r="BK55" s="106"/>
    </row>
    <row r="56" customFormat="false" ht="14.25" hidden="false" customHeight="true" outlineLevel="0" collapsed="false">
      <c r="A56" s="82"/>
      <c r="B56" s="55"/>
      <c r="C56" s="56"/>
      <c r="D56" s="58"/>
      <c r="E56" s="57"/>
      <c r="F56" s="107"/>
      <c r="G56" s="107"/>
      <c r="H56" s="84" t="s">
        <v>95</v>
      </c>
      <c r="I56" s="84"/>
      <c r="J56" s="84"/>
      <c r="K56" s="103"/>
      <c r="L56" s="103"/>
      <c r="M56" s="103"/>
      <c r="N56" s="103"/>
      <c r="O56" s="103"/>
      <c r="P56" s="103"/>
      <c r="Q56" s="102" t="e">
        <f aca="false">Q33/($H$71*(Q63-Q71))</f>
        <v>#DIV/0!</v>
      </c>
      <c r="R56" s="102" t="n">
        <f aca="false">R33/($H$71*(R63-R71))</f>
        <v>0.396825396825397</v>
      </c>
      <c r="S56" s="102" t="n">
        <f aca="false">S33/($H$71*(S63-S71))</f>
        <v>0.796666666666667</v>
      </c>
      <c r="T56" s="102" t="n">
        <f aca="false">T33/($H$71*(T63-T71))</f>
        <v>0.585964912280702</v>
      </c>
      <c r="U56" s="102" t="n">
        <f aca="false">U33/($H$71*(U63-U71))</f>
        <v>0.636363636363636</v>
      </c>
      <c r="V56" s="102" t="n">
        <f aca="false">V33/($H$71*(V63-V71))</f>
        <v>0.751111111111111</v>
      </c>
      <c r="W56" s="102" t="n">
        <f aca="false">W33/($H$71*(W63-W71))</f>
        <v>0.596666666666667</v>
      </c>
      <c r="X56" s="102" t="e">
        <f aca="false">+X33/(X65*15)</f>
        <v>#DIV/0!</v>
      </c>
      <c r="Y56" s="102" t="e">
        <f aca="false">+Y33/(Y65*15)</f>
        <v>#DIV/0!</v>
      </c>
      <c r="Z56" s="102" t="n">
        <f aca="false">Z33/($H$71*(Z63-Z71))</f>
        <v>1.04102564102564</v>
      </c>
      <c r="AA56" s="102" t="n">
        <f aca="false">AA33/($H$71*(AA63-AA71))</f>
        <v>0.744444444444444</v>
      </c>
      <c r="AB56" s="102" t="n">
        <f aca="false">AB33/($H$71*(AB63-AB71))</f>
        <v>0.892592592592593</v>
      </c>
      <c r="AC56" s="102" t="n">
        <f aca="false">AC33/($H$71*(AC63-AC71))</f>
        <v>0.947747747747748</v>
      </c>
      <c r="AD56" s="102" t="n">
        <f aca="false">AD33/($H$71*(AD63-AD71))</f>
        <v>0.760975609756098</v>
      </c>
      <c r="AE56" s="102" t="n">
        <f aca="false">AE33/($H$71*(AE63-AE71))</f>
        <v>0.583333333333333</v>
      </c>
      <c r="AF56" s="102" t="n">
        <f aca="false">AF33/($H$71*(AF63-AF71))</f>
        <v>0.8</v>
      </c>
      <c r="AG56" s="102" t="n">
        <f aca="false">AG33/($H$71*(AG63-AG71))</f>
        <v>0.728205128205128</v>
      </c>
      <c r="AH56" s="102" t="n">
        <f aca="false">AH33/($H$71*(AH63-AH71))</f>
        <v>0.778294573643411</v>
      </c>
      <c r="AI56" s="102" t="n">
        <f aca="false">AI33/($H$71*(AI63-AI71))</f>
        <v>0.866666666666667</v>
      </c>
      <c r="AJ56" s="102" t="n">
        <f aca="false">AJ33/($H$71*(AJ63-AJ71))</f>
        <v>0.728571428571429</v>
      </c>
      <c r="AK56" s="102" t="n">
        <f aca="false">AK33/($H$71*(AK63-AK71))</f>
        <v>0.596491228070175</v>
      </c>
      <c r="AL56" s="102" t="n">
        <f aca="false">AL33/($H$71*(AL63-AL71))</f>
        <v>1.21212121212121</v>
      </c>
      <c r="AM56" s="102" t="n">
        <f aca="false">AM33/($H$71*(AM63-AM71))</f>
        <v>0.876666666666667</v>
      </c>
      <c r="AN56" s="102" t="n">
        <f aca="false">AN33/($H$71*(AN63-AN71))</f>
        <v>0.920833333333333</v>
      </c>
      <c r="AO56" s="102" t="n">
        <f aca="false">AO33/($H$71*(AO63-AO71))</f>
        <v>0.906060606060606</v>
      </c>
      <c r="AP56" s="102" t="n">
        <f aca="false">AP33/($H$71*(AP63-AP71))</f>
        <v>0.870175438596491</v>
      </c>
      <c r="AQ56" s="102" t="n">
        <f aca="false">AQ33/($H$71*(AQ63-AQ71))</f>
        <v>0.857142857142857</v>
      </c>
      <c r="AR56" s="102" t="n">
        <f aca="false">AR33/($H$71*(AR63-AR71))</f>
        <v>0.792982456140351</v>
      </c>
      <c r="AS56" s="102" t="n">
        <f aca="false">AS33/($H$71*(AS63-AS71))</f>
        <v>1.05333333333333</v>
      </c>
      <c r="AT56" s="102" t="n">
        <f aca="false">AT33/($H$71*(AT63-AT71))</f>
        <v>1.17894736842105</v>
      </c>
      <c r="AU56" s="102" t="n">
        <f aca="false">AU33/($H$71*(AU63-AU71))</f>
        <v>0.897560975609756</v>
      </c>
      <c r="AV56" s="102" t="n">
        <f aca="false">AV33/($H$71*(AV63-AV71))</f>
        <v>1.17333333333333</v>
      </c>
      <c r="AW56" s="102" t="n">
        <f aca="false">AW33/($H$71*(AW63-AW71))</f>
        <v>1.03783783783784</v>
      </c>
      <c r="AX56" s="102" t="n">
        <f aca="false">AX33/($H$71*(AX63-AX71))</f>
        <v>1.1037037037037</v>
      </c>
      <c r="AY56" s="102" t="n">
        <f aca="false">AY33/($H$71*(AY63-AY71))</f>
        <v>0.772727272727273</v>
      </c>
      <c r="AZ56" s="102" t="n">
        <f aca="false">AZ33/($H$71*(AZ63-AZ71))</f>
        <v>0.832323232323232</v>
      </c>
      <c r="BA56" s="102" t="n">
        <f aca="false">BA33/($H$71*(BA63-BA71))</f>
        <v>0.841025641025641</v>
      </c>
      <c r="BB56" s="102" t="n">
        <f aca="false">BB33/($H$71*(BB63-BB71))</f>
        <v>0.936434108527132</v>
      </c>
      <c r="BC56" s="102" t="n">
        <f aca="false">BC33/($H$71*(BC63-BC71))</f>
        <v>0.908771929824562</v>
      </c>
      <c r="BD56" s="102" t="e">
        <f aca="false">BD33/($H$71*(BD63-BD71))</f>
        <v>#DIV/0!</v>
      </c>
      <c r="BE56" s="102" t="e">
        <f aca="false">BE33/($H$71*(BE63-BE71))</f>
        <v>#DIV/0!</v>
      </c>
      <c r="BF56" s="102" t="e">
        <f aca="false">BF33/($H$71*(BF63-BF71))</f>
        <v>#DIV/0!</v>
      </c>
      <c r="BG56" s="102" t="e">
        <f aca="false">BG33/($H$71*(BG63-BG71))</f>
        <v>#DIV/0!</v>
      </c>
      <c r="BH56" s="102" t="e">
        <f aca="false">BH33/($H$71*(BH63-BH71))</f>
        <v>#DIV/0!</v>
      </c>
      <c r="BI56" s="104"/>
      <c r="BJ56" s="105"/>
      <c r="BK56" s="106"/>
    </row>
    <row r="57" customFormat="false" ht="14.25" hidden="false" customHeight="true" outlineLevel="0" collapsed="false">
      <c r="A57" s="82"/>
      <c r="B57" s="55"/>
      <c r="C57" s="56"/>
      <c r="D57" s="58"/>
      <c r="E57" s="57"/>
      <c r="F57" s="107"/>
      <c r="G57" s="107"/>
      <c r="H57" s="84" t="s">
        <v>96</v>
      </c>
      <c r="I57" s="84"/>
      <c r="J57" s="84"/>
      <c r="K57" s="103"/>
      <c r="L57" s="103"/>
      <c r="M57" s="103"/>
      <c r="N57" s="103"/>
      <c r="O57" s="103"/>
      <c r="P57" s="103"/>
      <c r="Q57" s="102" t="e">
        <f aca="false">Q34/($H$72*(Q63-Q72))</f>
        <v>#DIV/0!</v>
      </c>
      <c r="R57" s="102" t="n">
        <f aca="false">R34/($H$72*(R63-R72))</f>
        <v>0.307936507936508</v>
      </c>
      <c r="S57" s="102" t="n">
        <f aca="false">S34/($H$72*(S63-S72))</f>
        <v>0.72</v>
      </c>
      <c r="T57" s="102" t="n">
        <f aca="false">T34/($H$72*(T63-T72))</f>
        <v>0.628070175438596</v>
      </c>
      <c r="U57" s="102" t="n">
        <f aca="false">U34/($H$72*(U63-U72))</f>
        <v>0.631746031746032</v>
      </c>
      <c r="V57" s="102" t="n">
        <f aca="false">V34/($H$72*(V63-V72))</f>
        <v>0.635555555555556</v>
      </c>
      <c r="W57" s="102" t="n">
        <f aca="false">W34/($H$72*(W63-W72))</f>
        <v>0.593333333333333</v>
      </c>
      <c r="X57" s="102" t="e">
        <f aca="false">+X34/(X66*15)</f>
        <v>#DIV/0!</v>
      </c>
      <c r="Y57" s="102" t="e">
        <f aca="false">+Y34/(Y66*15)</f>
        <v>#DIV/0!</v>
      </c>
      <c r="Z57" s="102" t="n">
        <f aca="false">Z34/($H$72*(Z63-Z72))</f>
        <v>0.784615384615385</v>
      </c>
      <c r="AA57" s="102" t="n">
        <f aca="false">AA34/($H$72*(AA63-AA72))</f>
        <v>0.725925925925926</v>
      </c>
      <c r="AB57" s="102" t="n">
        <f aca="false">AB34/($H$72*(AB63-AB72))</f>
        <v>0.647058823529412</v>
      </c>
      <c r="AC57" s="102" t="n">
        <f aca="false">AC34/($H$72*(AC63-AC72))</f>
        <v>0.778378378378378</v>
      </c>
      <c r="AD57" s="102" t="n">
        <f aca="false">AD34/($H$72*(AD63-AD72))</f>
        <v>0.767479674796748</v>
      </c>
      <c r="AE57" s="102" t="n">
        <f aca="false">AE34/($H$72*(AE63-AE72))</f>
        <v>0.656666666666667</v>
      </c>
      <c r="AF57" s="102" t="n">
        <f aca="false">AF34/($H$72*(AF63-AF72))</f>
        <v>0.835087719298246</v>
      </c>
      <c r="AG57" s="102" t="n">
        <f aca="false">AG34/($H$72*(AG63-AG72))</f>
        <v>0.748717948717949</v>
      </c>
      <c r="AH57" s="102" t="n">
        <f aca="false">AH34/($H$72*(AH63-AH72))</f>
        <v>0.728682170542636</v>
      </c>
      <c r="AI57" s="102" t="n">
        <f aca="false">AI34/($H$72*(AI63-AI72))</f>
        <v>1.1</v>
      </c>
      <c r="AJ57" s="102" t="n">
        <f aca="false">AJ34/($H$72*(AJ63-AJ72))</f>
        <v>0.938461538461538</v>
      </c>
      <c r="AK57" s="102" t="n">
        <f aca="false">AK34/($H$72*(AK63-AK72))</f>
        <v>0.873684210526316</v>
      </c>
      <c r="AL57" s="102" t="n">
        <f aca="false">AL34/($H$72*(AL63-AL72))</f>
        <v>0.353333333333333</v>
      </c>
      <c r="AM57" s="102" t="n">
        <f aca="false">AM34/($H$72*(AM63-AM72))</f>
        <v>0.473333333333333</v>
      </c>
      <c r="AN57" s="102" t="n">
        <f aca="false">AN34/($H$72*(AN63-AN72))</f>
        <v>0.731182795698925</v>
      </c>
      <c r="AO57" s="102" t="n">
        <f aca="false">AO34/($H$72*(AO63-AO72))</f>
        <v>0.768992248062015</v>
      </c>
      <c r="AP57" s="102" t="n">
        <f aca="false">AP34/($H$72*(AP63-AP72))</f>
        <v>0.884210526315789</v>
      </c>
      <c r="AQ57" s="102" t="n">
        <f aca="false">AQ34/($H$72*(AQ63-AQ72))</f>
        <v>0.509090909090909</v>
      </c>
      <c r="AR57" s="102" t="n">
        <f aca="false">AR34/($H$72*(AR63-AR72))</f>
        <v>0.452631578947368</v>
      </c>
      <c r="AS57" s="102" t="n">
        <f aca="false">AS34/($H$72*(AS63-AS72))</f>
        <v>0.5</v>
      </c>
      <c r="AT57" s="102" t="n">
        <f aca="false">AT34/($H$72*(AT63-AT72))</f>
        <v>0.603508771929825</v>
      </c>
      <c r="AU57" s="102" t="n">
        <f aca="false">AU34/($H$72*(AU63-AU72))</f>
        <v>0.523577235772358</v>
      </c>
      <c r="AV57" s="102" t="n">
        <f aca="false">AV34/($H$72*(AV63-AV72))</f>
        <v>0.62</v>
      </c>
      <c r="AW57" s="102" t="n">
        <f aca="false">AW34/($H$72*(AW63-AW72))</f>
        <v>0.942857142857143</v>
      </c>
      <c r="AX57" s="102" t="n">
        <f aca="false">AX34/($H$72*(AX63-AX72))</f>
        <v>1.21666666666667</v>
      </c>
      <c r="AY57" s="102" t="n">
        <f aca="false">AY34/($H$72*(AY63-AY72))</f>
        <v>0.683333333333333</v>
      </c>
      <c r="AZ57" s="102" t="n">
        <f aca="false">AZ34/($H$72*(AZ63-AZ72))</f>
        <v>0.738461538461539</v>
      </c>
      <c r="BA57" s="102" t="n">
        <f aca="false">BA34/($H$72*(BA63-BA72))</f>
        <v>0.910344827586207</v>
      </c>
      <c r="BB57" s="102" t="n">
        <f aca="false">BB34/($H$72*(BB63-BB72))</f>
        <v>0.846666666666667</v>
      </c>
      <c r="BC57" s="102" t="n">
        <f aca="false">BC34/($H$72*(BC63-BC72))</f>
        <v>0.883950617283951</v>
      </c>
      <c r="BD57" s="102" t="e">
        <f aca="false">BD34/($H$72*(BD63-BD72))</f>
        <v>#DIV/0!</v>
      </c>
      <c r="BE57" s="102" t="e">
        <f aca="false">BE34/($H$72*(BE63-BE72))</f>
        <v>#DIV/0!</v>
      </c>
      <c r="BF57" s="102" t="e">
        <f aca="false">BF34/($H$72*(BF63-BF72))</f>
        <v>#DIV/0!</v>
      </c>
      <c r="BG57" s="102" t="e">
        <f aca="false">BG34/($H$72*(BG63-BG72))</f>
        <v>#DIV/0!</v>
      </c>
      <c r="BH57" s="102" t="e">
        <f aca="false">BH34/($H$72*(BH63-BH72))</f>
        <v>#DIV/0!</v>
      </c>
      <c r="BI57" s="104"/>
      <c r="BJ57" s="105"/>
      <c r="BK57" s="106"/>
    </row>
    <row r="58" s="112" customFormat="true" ht="23.4" hidden="false" customHeight="true" outlineLevel="0" collapsed="false">
      <c r="A58" s="82"/>
      <c r="B58" s="108" t="n">
        <v>14</v>
      </c>
      <c r="C58" s="56" t="s">
        <v>124</v>
      </c>
      <c r="D58" s="58" t="s">
        <v>125</v>
      </c>
      <c r="E58" s="58" t="s">
        <v>34</v>
      </c>
      <c r="F58" s="58" t="s">
        <v>35</v>
      </c>
      <c r="G58" s="58" t="s">
        <v>126</v>
      </c>
      <c r="H58" s="48" t="s">
        <v>127</v>
      </c>
      <c r="I58" s="49" t="s">
        <v>128</v>
      </c>
      <c r="J58" s="50" t="s">
        <v>129</v>
      </c>
      <c r="K58" s="109" t="e">
        <f aca="false">K60/K59</f>
        <v>#DIV/0!</v>
      </c>
      <c r="L58" s="109" t="e">
        <f aca="false">L60/L59</f>
        <v>#DIV/0!</v>
      </c>
      <c r="M58" s="109" t="e">
        <f aca="false">M60/M59</f>
        <v>#DIV/0!</v>
      </c>
      <c r="N58" s="109" t="e">
        <f aca="false">N60/N59</f>
        <v>#DIV/0!</v>
      </c>
      <c r="O58" s="109" t="e">
        <f aca="false">O60/O59</f>
        <v>#DIV/0!</v>
      </c>
      <c r="P58" s="109" t="e">
        <f aca="false">P60/P59</f>
        <v>#DIV/0!</v>
      </c>
      <c r="Q58" s="110" t="e">
        <f aca="false">Q60/Q59</f>
        <v>#DIV/0!</v>
      </c>
      <c r="R58" s="110" t="n">
        <f aca="false">R60/R59</f>
        <v>0.68421052631579</v>
      </c>
      <c r="S58" s="110" t="n">
        <f aca="false">S60/S59</f>
        <v>0.481481481481481</v>
      </c>
      <c r="T58" s="110" t="n">
        <f aca="false">T60/T59</f>
        <v>0.404494382022472</v>
      </c>
      <c r="U58" s="110" t="n">
        <f aca="false">U60/U59</f>
        <v>0.278350515463918</v>
      </c>
      <c r="V58" s="110" t="n">
        <f aca="false">V60/V59</f>
        <v>0.485714285714286</v>
      </c>
      <c r="W58" s="110" t="n">
        <f aca="false">W60/W59</f>
        <v>0.48936170212766</v>
      </c>
      <c r="X58" s="111" t="e">
        <f aca="false">+X60/X59</f>
        <v>#DIV/0!</v>
      </c>
      <c r="Y58" s="111" t="e">
        <f aca="false">+Y60/Y59</f>
        <v>#DIV/0!</v>
      </c>
      <c r="Z58" s="110" t="n">
        <f aca="false">Z60/Z59</f>
        <v>0.511627906976744</v>
      </c>
      <c r="AA58" s="110" t="n">
        <f aca="false">AA60/AA59</f>
        <v>0.41747572815534</v>
      </c>
      <c r="AB58" s="110" t="n">
        <f aca="false">AB60/AB59</f>
        <v>0.330708661417323</v>
      </c>
      <c r="AC58" s="110" t="n">
        <f aca="false">AC60/AC59</f>
        <v>0.441176470588235</v>
      </c>
      <c r="AD58" s="110" t="n">
        <f aca="false">AD60/AD59</f>
        <v>0.48</v>
      </c>
      <c r="AE58" s="110" t="n">
        <f aca="false">AE60/AE59</f>
        <v>0.419354838709677</v>
      </c>
      <c r="AF58" s="110" t="n">
        <f aca="false">AF60/AF59</f>
        <v>0.58041958041958</v>
      </c>
      <c r="AG58" s="110" t="n">
        <f aca="false">AG60/AG59</f>
        <v>0.534351145038168</v>
      </c>
      <c r="AH58" s="110" t="n">
        <f aca="false">AH60/AH59</f>
        <v>0.515337423312883</v>
      </c>
      <c r="AI58" s="110" t="n">
        <f aca="false">AI60/AI59</f>
        <v>0.438356164383562</v>
      </c>
      <c r="AJ58" s="110" t="n">
        <f aca="false">AJ60/AJ59</f>
        <v>0.540229885057471</v>
      </c>
      <c r="AK58" s="110" t="n">
        <f aca="false">AK60/AK59</f>
        <v>0.514563106796116</v>
      </c>
      <c r="AL58" s="110" t="n">
        <f aca="false">AL60/AL59</f>
        <v>0.532374100719424</v>
      </c>
      <c r="AM58" s="110" t="n">
        <f aca="false">AM60/AM59</f>
        <v>0.654929577464789</v>
      </c>
      <c r="AN58" s="110" t="n">
        <f aca="false">AN60/AN59</f>
        <v>0.598214285714286</v>
      </c>
      <c r="AO58" s="110" t="n">
        <f aca="false">AO60/AO59</f>
        <v>0.658914728682171</v>
      </c>
      <c r="AP58" s="110" t="n">
        <f aca="false">AP60/AP59</f>
        <v>0.634920634920635</v>
      </c>
      <c r="AQ58" s="110" t="n">
        <f aca="false">AQ60/AQ59</f>
        <v>0.589041095890411</v>
      </c>
      <c r="AR58" s="110" t="n">
        <f aca="false">AR60/AR59</f>
        <v>0.608</v>
      </c>
      <c r="AS58" s="110" t="n">
        <f aca="false">AS60/AS59</f>
        <v>0.568965517241379</v>
      </c>
      <c r="AT58" s="110" t="n">
        <f aca="false">AT60/AT59</f>
        <v>0.598425196850394</v>
      </c>
      <c r="AU58" s="110" t="n">
        <f aca="false">AU60/AU59</f>
        <v>0.559633027522936</v>
      </c>
      <c r="AV58" s="110" t="n">
        <f aca="false">AV60/AV59</f>
        <v>0.466666666666667</v>
      </c>
      <c r="AW58" s="110" t="n">
        <f aca="false">AW60/AW59</f>
        <v>0.708333333333333</v>
      </c>
      <c r="AX58" s="110" t="n">
        <f aca="false">AX60/AX59</f>
        <v>0.631147540983607</v>
      </c>
      <c r="AY58" s="110" t="n">
        <f aca="false">AY60/AY59</f>
        <v>0.411764705882353</v>
      </c>
      <c r="AZ58" s="110" t="n">
        <f aca="false">AZ60/AZ59</f>
        <v>0.0980392156862745</v>
      </c>
      <c r="BA58" s="110" t="n">
        <f aca="false">BA60/BA59</f>
        <v>0.317073170731707</v>
      </c>
      <c r="BB58" s="110" t="n">
        <f aca="false">BB60/BB59</f>
        <v>0.31</v>
      </c>
      <c r="BC58" s="110" t="n">
        <f aca="false">BC60/BC59</f>
        <v>0.255102040816327</v>
      </c>
      <c r="BD58" s="110" t="e">
        <f aca="false">BD60/BD59</f>
        <v>#DIV/0!</v>
      </c>
      <c r="BE58" s="110" t="e">
        <f aca="false">BE60/BE59</f>
        <v>#DIV/0!</v>
      </c>
      <c r="BF58" s="110" t="e">
        <f aca="false">BF60/BF59</f>
        <v>#DIV/0!</v>
      </c>
      <c r="BG58" s="110" t="e">
        <f aca="false">BG60/BG59</f>
        <v>#DIV/0!</v>
      </c>
      <c r="BH58" s="110" t="e">
        <f aca="false">BH60/BH59</f>
        <v>#DIV/0!</v>
      </c>
      <c r="BI58" s="110"/>
      <c r="BJ58" s="110"/>
      <c r="BK58" s="110"/>
      <c r="AMI58" s="0"/>
      <c r="AMJ58" s="0"/>
    </row>
    <row r="59" s="112" customFormat="true" ht="13.9" hidden="false" customHeight="true" outlineLevel="0" collapsed="false">
      <c r="A59" s="82"/>
      <c r="B59" s="108"/>
      <c r="C59" s="56"/>
      <c r="D59" s="58"/>
      <c r="E59" s="58"/>
      <c r="F59" s="58"/>
      <c r="G59" s="58"/>
      <c r="H59" s="73" t="s">
        <v>130</v>
      </c>
      <c r="I59" s="73"/>
      <c r="J59" s="73"/>
      <c r="K59" s="100"/>
      <c r="L59" s="100"/>
      <c r="M59" s="100"/>
      <c r="N59" s="100"/>
      <c r="O59" s="100"/>
      <c r="P59" s="113"/>
      <c r="Q59" s="61"/>
      <c r="R59" s="61" t="n">
        <v>38</v>
      </c>
      <c r="S59" s="61" t="n">
        <v>54</v>
      </c>
      <c r="T59" s="61" t="n">
        <v>89</v>
      </c>
      <c r="U59" s="61" t="n">
        <v>97</v>
      </c>
      <c r="V59" s="61" t="n">
        <v>70</v>
      </c>
      <c r="W59" s="61" t="n">
        <v>94</v>
      </c>
      <c r="X59" s="61"/>
      <c r="Y59" s="61"/>
      <c r="Z59" s="61" t="n">
        <v>129</v>
      </c>
      <c r="AA59" s="61" t="n">
        <v>103</v>
      </c>
      <c r="AB59" s="61" t="n">
        <v>127</v>
      </c>
      <c r="AC59" s="61" t="n">
        <v>136</v>
      </c>
      <c r="AD59" s="61" t="n">
        <v>125</v>
      </c>
      <c r="AE59" s="61" t="n">
        <v>155</v>
      </c>
      <c r="AF59" s="61" t="n">
        <v>143</v>
      </c>
      <c r="AG59" s="61" t="n">
        <v>131</v>
      </c>
      <c r="AH59" s="61" t="n">
        <v>163</v>
      </c>
      <c r="AI59" s="61" t="n">
        <v>146</v>
      </c>
      <c r="AJ59" s="61" t="n">
        <v>87</v>
      </c>
      <c r="AK59" s="61" t="n">
        <v>103</v>
      </c>
      <c r="AL59" s="61" t="n">
        <v>139</v>
      </c>
      <c r="AM59" s="61" t="n">
        <v>142</v>
      </c>
      <c r="AN59" s="61" t="n">
        <v>112</v>
      </c>
      <c r="AO59" s="61" t="n">
        <v>129</v>
      </c>
      <c r="AP59" s="61" t="n">
        <v>126</v>
      </c>
      <c r="AQ59" s="61" t="n">
        <v>146</v>
      </c>
      <c r="AR59" s="61" t="n">
        <v>125</v>
      </c>
      <c r="AS59" s="61" t="n">
        <v>116</v>
      </c>
      <c r="AT59" s="61" t="n">
        <v>127</v>
      </c>
      <c r="AU59" s="61" t="n">
        <v>109</v>
      </c>
      <c r="AV59" s="61" t="n">
        <v>60</v>
      </c>
      <c r="AW59" s="61" t="n">
        <v>72</v>
      </c>
      <c r="AX59" s="61" t="n">
        <v>122</v>
      </c>
      <c r="AY59" s="61" t="n">
        <v>85</v>
      </c>
      <c r="AZ59" s="61" t="n">
        <v>51</v>
      </c>
      <c r="BA59" s="61" t="n">
        <v>82</v>
      </c>
      <c r="BB59" s="61" t="n">
        <v>100</v>
      </c>
      <c r="BC59" s="61" t="n">
        <v>98</v>
      </c>
      <c r="BD59" s="61"/>
      <c r="BE59" s="61"/>
      <c r="BF59" s="61"/>
      <c r="BG59" s="61"/>
      <c r="BH59" s="61"/>
      <c r="BI59" s="114"/>
      <c r="BJ59" s="115"/>
      <c r="BK59" s="116"/>
      <c r="AMI59" s="0"/>
      <c r="AMJ59" s="0"/>
    </row>
    <row r="60" s="112" customFormat="true" ht="15.8" hidden="false" customHeight="true" outlineLevel="0" collapsed="false">
      <c r="A60" s="82"/>
      <c r="B60" s="108"/>
      <c r="C60" s="56"/>
      <c r="D60" s="58"/>
      <c r="E60" s="58"/>
      <c r="F60" s="58"/>
      <c r="G60" s="58"/>
      <c r="H60" s="73" t="s">
        <v>131</v>
      </c>
      <c r="I60" s="73"/>
      <c r="J60" s="73"/>
      <c r="K60" s="100"/>
      <c r="L60" s="100"/>
      <c r="M60" s="100"/>
      <c r="N60" s="100"/>
      <c r="O60" s="100"/>
      <c r="P60" s="113"/>
      <c r="Q60" s="61"/>
      <c r="R60" s="61" t="n">
        <v>26</v>
      </c>
      <c r="S60" s="61" t="n">
        <v>26</v>
      </c>
      <c r="T60" s="61" t="n">
        <v>36</v>
      </c>
      <c r="U60" s="61" t="n">
        <v>27</v>
      </c>
      <c r="V60" s="61" t="n">
        <v>34</v>
      </c>
      <c r="W60" s="61" t="n">
        <v>46</v>
      </c>
      <c r="X60" s="61"/>
      <c r="Y60" s="61"/>
      <c r="Z60" s="61" t="n">
        <v>66</v>
      </c>
      <c r="AA60" s="61" t="n">
        <v>43</v>
      </c>
      <c r="AB60" s="61" t="n">
        <v>42</v>
      </c>
      <c r="AC60" s="61" t="n">
        <v>60</v>
      </c>
      <c r="AD60" s="61" t="n">
        <v>60</v>
      </c>
      <c r="AE60" s="61" t="n">
        <v>65</v>
      </c>
      <c r="AF60" s="61" t="n">
        <v>83</v>
      </c>
      <c r="AG60" s="61" t="n">
        <v>70</v>
      </c>
      <c r="AH60" s="61" t="n">
        <v>84</v>
      </c>
      <c r="AI60" s="61" t="n">
        <v>64</v>
      </c>
      <c r="AJ60" s="61" t="n">
        <v>47</v>
      </c>
      <c r="AK60" s="61" t="n">
        <v>53</v>
      </c>
      <c r="AL60" s="61" t="n">
        <v>74</v>
      </c>
      <c r="AM60" s="61" t="n">
        <v>93</v>
      </c>
      <c r="AN60" s="61" t="n">
        <v>67</v>
      </c>
      <c r="AO60" s="61" t="n">
        <v>85</v>
      </c>
      <c r="AP60" s="61" t="n">
        <v>80</v>
      </c>
      <c r="AQ60" s="61" t="n">
        <v>86</v>
      </c>
      <c r="AR60" s="61" t="n">
        <v>76</v>
      </c>
      <c r="AS60" s="61" t="n">
        <v>66</v>
      </c>
      <c r="AT60" s="61" t="n">
        <v>76</v>
      </c>
      <c r="AU60" s="61" t="n">
        <v>61</v>
      </c>
      <c r="AV60" s="61" t="n">
        <v>28</v>
      </c>
      <c r="AW60" s="61" t="n">
        <v>51</v>
      </c>
      <c r="AX60" s="61" t="n">
        <v>77</v>
      </c>
      <c r="AY60" s="61" t="n">
        <v>35</v>
      </c>
      <c r="AZ60" s="61" t="n">
        <v>5</v>
      </c>
      <c r="BA60" s="61" t="n">
        <v>26</v>
      </c>
      <c r="BB60" s="61" t="n">
        <v>31</v>
      </c>
      <c r="BC60" s="61" t="n">
        <v>25</v>
      </c>
      <c r="BD60" s="61"/>
      <c r="BE60" s="61"/>
      <c r="BF60" s="61"/>
      <c r="BG60" s="61"/>
      <c r="BH60" s="61"/>
      <c r="BI60" s="114"/>
      <c r="BJ60" s="115"/>
      <c r="BK60" s="116"/>
      <c r="AMI60" s="0"/>
      <c r="AMJ60" s="0"/>
    </row>
    <row r="61" s="112" customFormat="true" ht="28.35" hidden="false" customHeight="false" outlineLevel="0" collapsed="false">
      <c r="A61" s="82"/>
      <c r="B61" s="55" t="n">
        <v>15</v>
      </c>
      <c r="C61" s="56" t="s">
        <v>132</v>
      </c>
      <c r="D61" s="57" t="s">
        <v>133</v>
      </c>
      <c r="E61" s="57" t="s">
        <v>34</v>
      </c>
      <c r="F61" s="58" t="s">
        <v>35</v>
      </c>
      <c r="G61" s="59" t="s">
        <v>134</v>
      </c>
      <c r="H61" s="93" t="s">
        <v>135</v>
      </c>
      <c r="I61" s="94" t="s">
        <v>136</v>
      </c>
      <c r="J61" s="95" t="s">
        <v>137</v>
      </c>
      <c r="K61" s="113"/>
      <c r="L61" s="113"/>
      <c r="M61" s="113"/>
      <c r="N61" s="113"/>
      <c r="O61" s="113"/>
      <c r="P61" s="113"/>
      <c r="Q61" s="61"/>
      <c r="R61" s="61" t="n">
        <v>12</v>
      </c>
      <c r="S61" s="61" t="n">
        <v>28</v>
      </c>
      <c r="T61" s="61" t="n">
        <v>53</v>
      </c>
      <c r="U61" s="61" t="n">
        <v>38</v>
      </c>
      <c r="V61" s="61" t="n">
        <v>36</v>
      </c>
      <c r="W61" s="61" t="n">
        <v>48</v>
      </c>
      <c r="X61" s="61"/>
      <c r="Y61" s="61"/>
      <c r="Z61" s="61" t="n">
        <v>63</v>
      </c>
      <c r="AA61" s="61" t="n">
        <v>32</v>
      </c>
      <c r="AB61" s="61" t="n">
        <v>499</v>
      </c>
      <c r="AC61" s="61" t="n">
        <v>526</v>
      </c>
      <c r="AD61" s="61" t="n">
        <v>528</v>
      </c>
      <c r="AE61" s="61" t="n">
        <v>528</v>
      </c>
      <c r="AF61" s="61" t="n">
        <v>507</v>
      </c>
      <c r="AG61" s="61" t="n">
        <v>517</v>
      </c>
      <c r="AH61" s="61" t="n">
        <v>532</v>
      </c>
      <c r="AI61" s="61" t="n">
        <v>536</v>
      </c>
      <c r="AJ61" s="61" t="n">
        <v>539</v>
      </c>
      <c r="AK61" s="61" t="n">
        <v>558</v>
      </c>
      <c r="AL61" s="61" t="n">
        <v>545</v>
      </c>
      <c r="AM61" s="61" t="n">
        <v>560</v>
      </c>
      <c r="AN61" s="61" t="n">
        <v>519</v>
      </c>
      <c r="AO61" s="61" t="n">
        <v>524</v>
      </c>
      <c r="AP61" s="61" t="n">
        <v>494</v>
      </c>
      <c r="AQ61" s="61" t="n">
        <v>458</v>
      </c>
      <c r="AR61" s="61" t="n">
        <v>436</v>
      </c>
      <c r="AS61" s="61" t="n">
        <v>411</v>
      </c>
      <c r="AT61" s="61" t="n">
        <v>381</v>
      </c>
      <c r="AU61" s="61" t="n">
        <v>395</v>
      </c>
      <c r="AV61" s="61" t="n">
        <v>440</v>
      </c>
      <c r="AW61" s="61" t="n">
        <v>440</v>
      </c>
      <c r="AX61" s="61" t="n">
        <v>454</v>
      </c>
      <c r="AY61" s="61" t="n">
        <v>475</v>
      </c>
      <c r="AZ61" s="61" t="n">
        <v>522</v>
      </c>
      <c r="BA61" s="61" t="n">
        <v>526</v>
      </c>
      <c r="BB61" s="61" t="n">
        <v>527</v>
      </c>
      <c r="BC61" s="61" t="n">
        <v>559</v>
      </c>
      <c r="BD61" s="61"/>
      <c r="BE61" s="61"/>
      <c r="BF61" s="61"/>
      <c r="BG61" s="61"/>
      <c r="BH61" s="61"/>
      <c r="BI61" s="114"/>
      <c r="BJ61" s="115"/>
      <c r="BK61" s="116"/>
      <c r="AMI61" s="0"/>
      <c r="AMJ61" s="0"/>
    </row>
    <row r="62" s="112" customFormat="true" ht="28.35" hidden="false" customHeight="false" outlineLevel="0" collapsed="false">
      <c r="A62" s="82"/>
      <c r="B62" s="64" t="n">
        <v>16</v>
      </c>
      <c r="C62" s="65" t="s">
        <v>138</v>
      </c>
      <c r="D62" s="66" t="s">
        <v>139</v>
      </c>
      <c r="E62" s="66" t="s">
        <v>34</v>
      </c>
      <c r="F62" s="67" t="s">
        <v>35</v>
      </c>
      <c r="G62" s="68" t="s">
        <v>140</v>
      </c>
      <c r="H62" s="93" t="s">
        <v>141</v>
      </c>
      <c r="I62" s="94" t="s">
        <v>142</v>
      </c>
      <c r="J62" s="95" t="s">
        <v>143</v>
      </c>
      <c r="K62" s="117"/>
      <c r="L62" s="117"/>
      <c r="M62" s="117"/>
      <c r="N62" s="117"/>
      <c r="O62" s="117"/>
      <c r="P62" s="117"/>
      <c r="Q62" s="118"/>
      <c r="R62" s="118" t="n">
        <v>72</v>
      </c>
      <c r="S62" s="118" t="n">
        <v>62</v>
      </c>
      <c r="T62" s="118" t="n">
        <v>112</v>
      </c>
      <c r="U62" s="118" t="n">
        <v>97</v>
      </c>
      <c r="V62" s="118" t="n">
        <v>124</v>
      </c>
      <c r="W62" s="118" t="n">
        <v>135</v>
      </c>
      <c r="X62" s="118"/>
      <c r="Y62" s="118"/>
      <c r="Z62" s="118" t="n">
        <v>140</v>
      </c>
      <c r="AA62" s="118" t="n">
        <v>195</v>
      </c>
      <c r="AB62" s="118" t="n">
        <v>122</v>
      </c>
      <c r="AC62" s="118" t="n">
        <v>85</v>
      </c>
      <c r="AD62" s="118" t="n">
        <v>144</v>
      </c>
      <c r="AE62" s="118" t="n">
        <v>288</v>
      </c>
      <c r="AF62" s="118" t="n">
        <v>162</v>
      </c>
      <c r="AG62" s="118" t="n">
        <v>231</v>
      </c>
      <c r="AH62" s="118" t="n">
        <v>223</v>
      </c>
      <c r="AI62" s="118" t="n">
        <v>243</v>
      </c>
      <c r="AJ62" s="118" t="n">
        <v>197</v>
      </c>
      <c r="AK62" s="118" t="n">
        <v>263</v>
      </c>
      <c r="AL62" s="118" t="n">
        <v>335</v>
      </c>
      <c r="AM62" s="118" t="n">
        <v>236</v>
      </c>
      <c r="AN62" s="118" t="n">
        <v>261</v>
      </c>
      <c r="AO62" s="118" t="n">
        <v>231</v>
      </c>
      <c r="AP62" s="118" t="n">
        <v>169</v>
      </c>
      <c r="AQ62" s="118" t="n">
        <v>184</v>
      </c>
      <c r="AR62" s="118" t="n">
        <v>182</v>
      </c>
      <c r="AS62" s="118" t="n">
        <v>171</v>
      </c>
      <c r="AT62" s="118" t="n">
        <v>162</v>
      </c>
      <c r="AU62" s="118" t="n">
        <v>152</v>
      </c>
      <c r="AV62" s="118" t="n">
        <v>133</v>
      </c>
      <c r="AW62" s="118" t="n">
        <v>165</v>
      </c>
      <c r="AX62" s="118" t="n">
        <v>203</v>
      </c>
      <c r="AY62" s="118" t="n">
        <v>220</v>
      </c>
      <c r="AZ62" s="118" t="n">
        <v>121</v>
      </c>
      <c r="BA62" s="118" t="n">
        <v>87</v>
      </c>
      <c r="BB62" s="118" t="n">
        <v>47</v>
      </c>
      <c r="BC62" s="118" t="n">
        <v>51</v>
      </c>
      <c r="BD62" s="118"/>
      <c r="BE62" s="118"/>
      <c r="BF62" s="118"/>
      <c r="BG62" s="118"/>
      <c r="BH62" s="118"/>
      <c r="BI62" s="119"/>
      <c r="BJ62" s="120"/>
      <c r="BK62" s="121"/>
      <c r="AMI62" s="0"/>
      <c r="AMJ62" s="0"/>
    </row>
    <row r="63" s="112" customFormat="true" ht="25.15" hidden="false" customHeight="true" outlineLevel="0" collapsed="false">
      <c r="A63" s="122" t="s">
        <v>144</v>
      </c>
      <c r="B63" s="123" t="n">
        <v>17</v>
      </c>
      <c r="C63" s="124" t="s">
        <v>145</v>
      </c>
      <c r="D63" s="124"/>
      <c r="E63" s="124"/>
      <c r="F63" s="124"/>
      <c r="G63" s="124"/>
      <c r="H63" s="124"/>
      <c r="I63" s="124"/>
      <c r="J63" s="124"/>
      <c r="K63" s="125"/>
      <c r="L63" s="125"/>
      <c r="M63" s="125"/>
      <c r="N63" s="125"/>
      <c r="O63" s="125"/>
      <c r="P63" s="125"/>
      <c r="Q63" s="126"/>
      <c r="R63" s="126" t="n">
        <v>21</v>
      </c>
      <c r="S63" s="126" t="n">
        <v>20</v>
      </c>
      <c r="T63" s="126" t="n">
        <v>19</v>
      </c>
      <c r="U63" s="126" t="n">
        <v>22</v>
      </c>
      <c r="V63" s="126" t="n">
        <v>15</v>
      </c>
      <c r="W63" s="126" t="n">
        <v>20</v>
      </c>
      <c r="X63" s="126"/>
      <c r="Y63" s="126"/>
      <c r="Z63" s="126" t="n">
        <v>20</v>
      </c>
      <c r="AA63" s="126" t="n">
        <v>18</v>
      </c>
      <c r="AB63" s="126" t="n">
        <v>20</v>
      </c>
      <c r="AC63" s="126" t="n">
        <v>21</v>
      </c>
      <c r="AD63" s="126" t="n">
        <v>21</v>
      </c>
      <c r="AE63" s="126" t="n">
        <v>21</v>
      </c>
      <c r="AF63" s="126" t="n">
        <v>20</v>
      </c>
      <c r="AG63" s="126" t="n">
        <v>20</v>
      </c>
      <c r="AH63" s="126" t="n">
        <v>22</v>
      </c>
      <c r="AI63" s="126" t="n">
        <v>22</v>
      </c>
      <c r="AJ63" s="126" t="n">
        <v>15</v>
      </c>
      <c r="AK63" s="126" t="n">
        <v>19</v>
      </c>
      <c r="AL63" s="126" t="n">
        <v>15</v>
      </c>
      <c r="AM63" s="126" t="n">
        <v>21</v>
      </c>
      <c r="AN63" s="126" t="n">
        <v>16</v>
      </c>
      <c r="AO63" s="126" t="n">
        <v>22</v>
      </c>
      <c r="AP63" s="126" t="n">
        <v>20</v>
      </c>
      <c r="AQ63" s="126" t="n">
        <v>22</v>
      </c>
      <c r="AR63" s="126" t="n">
        <v>20</v>
      </c>
      <c r="AS63" s="126" t="n">
        <v>21</v>
      </c>
      <c r="AT63" s="126" t="n">
        <v>22</v>
      </c>
      <c r="AU63" s="126" t="n">
        <v>21</v>
      </c>
      <c r="AV63" s="126" t="n">
        <v>15</v>
      </c>
      <c r="AW63" s="126" t="n">
        <v>20</v>
      </c>
      <c r="AX63" s="126" t="n">
        <v>20</v>
      </c>
      <c r="AY63" s="126" t="n">
        <v>22</v>
      </c>
      <c r="AZ63" s="126" t="n">
        <v>17</v>
      </c>
      <c r="BA63" s="126" t="n">
        <v>20</v>
      </c>
      <c r="BB63" s="126" t="n">
        <v>22</v>
      </c>
      <c r="BC63" s="126" t="n">
        <v>22</v>
      </c>
      <c r="BD63" s="126"/>
      <c r="BE63" s="126"/>
      <c r="BF63" s="126"/>
      <c r="BG63" s="126"/>
      <c r="BH63" s="126"/>
      <c r="BI63" s="127"/>
      <c r="BJ63" s="128"/>
      <c r="BK63" s="129"/>
      <c r="AMI63" s="0"/>
      <c r="AMJ63" s="0"/>
    </row>
    <row r="64" s="112" customFormat="true" ht="25.15" hidden="false" customHeight="true" outlineLevel="0" collapsed="false">
      <c r="A64" s="122"/>
      <c r="B64" s="123" t="n">
        <v>18</v>
      </c>
      <c r="C64" s="124" t="s">
        <v>146</v>
      </c>
      <c r="D64" s="124"/>
      <c r="E64" s="124"/>
      <c r="F64" s="130"/>
      <c r="G64" s="131"/>
      <c r="H64" s="132" t="s">
        <v>147</v>
      </c>
      <c r="I64" s="132"/>
      <c r="J64" s="132"/>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27"/>
      <c r="BJ64" s="128"/>
      <c r="BK64" s="129"/>
      <c r="AMI64" s="0"/>
      <c r="AMJ64" s="0"/>
    </row>
    <row r="65" customFormat="false" ht="15.8" hidden="false" customHeight="true" outlineLevel="0" collapsed="false">
      <c r="A65" s="122"/>
      <c r="B65" s="123"/>
      <c r="C65" s="133" t="s">
        <v>146</v>
      </c>
      <c r="D65" s="134" t="s">
        <v>148</v>
      </c>
      <c r="E65" s="134" t="s">
        <v>89</v>
      </c>
      <c r="F65" s="134"/>
      <c r="G65" s="134"/>
      <c r="H65" s="135" t="s">
        <v>149</v>
      </c>
      <c r="I65" s="135"/>
      <c r="J65" s="135"/>
      <c r="K65" s="136" t="n">
        <v>17</v>
      </c>
      <c r="L65" s="136" t="n">
        <v>9</v>
      </c>
      <c r="M65" s="136" t="n">
        <v>18</v>
      </c>
      <c r="N65" s="136" t="n">
        <v>12</v>
      </c>
      <c r="O65" s="136" t="n">
        <v>19</v>
      </c>
      <c r="P65" s="136" t="n">
        <v>17</v>
      </c>
      <c r="Q65" s="137"/>
      <c r="R65" s="137" t="n">
        <v>5</v>
      </c>
      <c r="S65" s="137"/>
      <c r="T65" s="137" t="n">
        <v>1</v>
      </c>
      <c r="U65" s="137"/>
      <c r="V65" s="137"/>
      <c r="W65" s="137"/>
      <c r="X65" s="137"/>
      <c r="Y65" s="137"/>
      <c r="Z65" s="137" t="n">
        <v>2</v>
      </c>
      <c r="AA65" s="137" t="n">
        <v>0</v>
      </c>
      <c r="AB65" s="137" t="n">
        <v>2</v>
      </c>
      <c r="AC65" s="137" t="n">
        <v>2.5</v>
      </c>
      <c r="AD65" s="137" t="n">
        <v>1.5</v>
      </c>
      <c r="AE65" s="137" t="n">
        <v>4</v>
      </c>
      <c r="AF65" s="137" t="n">
        <v>4</v>
      </c>
      <c r="AG65" s="137" t="n">
        <v>4.5</v>
      </c>
      <c r="AH65" s="137" t="n">
        <v>5</v>
      </c>
      <c r="AI65" s="137" t="n">
        <v>7</v>
      </c>
      <c r="AJ65" s="137" t="n">
        <v>1</v>
      </c>
      <c r="AK65" s="137" t="n">
        <v>0</v>
      </c>
      <c r="AL65" s="137" t="n">
        <v>4</v>
      </c>
      <c r="AM65" s="137" t="n">
        <v>2</v>
      </c>
      <c r="AN65" s="137" t="n">
        <v>3</v>
      </c>
      <c r="AO65" s="137" t="n">
        <v>5</v>
      </c>
      <c r="AP65" s="137" t="n">
        <v>6</v>
      </c>
      <c r="AQ65" s="137" t="n">
        <v>1</v>
      </c>
      <c r="AR65" s="137" t="n">
        <v>1.5</v>
      </c>
      <c r="AS65" s="137" t="n">
        <v>1</v>
      </c>
      <c r="AT65" s="137" t="n">
        <v>3</v>
      </c>
      <c r="AU65" s="137" t="n">
        <v>1.5</v>
      </c>
      <c r="AV65" s="137" t="n">
        <v>4</v>
      </c>
      <c r="AW65" s="137" t="n">
        <v>2</v>
      </c>
      <c r="AX65" s="137" t="n">
        <v>3</v>
      </c>
      <c r="AY65" s="137" t="n">
        <v>1</v>
      </c>
      <c r="AZ65" s="137" t="n">
        <v>0.5</v>
      </c>
      <c r="BA65" s="137" t="n">
        <v>0.5</v>
      </c>
      <c r="BB65" s="137" t="n">
        <v>0</v>
      </c>
      <c r="BC65" s="137" t="n">
        <v>3</v>
      </c>
      <c r="BD65" s="137"/>
      <c r="BE65" s="137"/>
      <c r="BF65" s="137"/>
      <c r="BG65" s="137"/>
      <c r="BH65" s="137"/>
      <c r="BI65" s="138"/>
      <c r="BJ65" s="138"/>
      <c r="BK65" s="138"/>
    </row>
    <row r="66" customFormat="false" ht="15.8" hidden="false" customHeight="true" outlineLevel="0" collapsed="false">
      <c r="A66" s="122"/>
      <c r="B66" s="123"/>
      <c r="C66" s="133"/>
      <c r="D66" s="134"/>
      <c r="E66" s="134" t="s">
        <v>90</v>
      </c>
      <c r="F66" s="134"/>
      <c r="G66" s="134"/>
      <c r="H66" s="135" t="s">
        <v>149</v>
      </c>
      <c r="I66" s="135"/>
      <c r="J66" s="135"/>
      <c r="K66" s="136" t="n">
        <v>15</v>
      </c>
      <c r="L66" s="136" t="n">
        <v>9</v>
      </c>
      <c r="M66" s="136" t="n">
        <v>19</v>
      </c>
      <c r="N66" s="136" t="n">
        <v>12</v>
      </c>
      <c r="O66" s="136" t="n">
        <v>20</v>
      </c>
      <c r="P66" s="136" t="n">
        <v>18</v>
      </c>
      <c r="Q66" s="137"/>
      <c r="R66" s="137"/>
      <c r="S66" s="137"/>
      <c r="T66" s="137" t="n">
        <v>4</v>
      </c>
      <c r="U66" s="137"/>
      <c r="V66" s="137"/>
      <c r="W66" s="137"/>
      <c r="X66" s="137"/>
      <c r="Y66" s="137"/>
      <c r="Z66" s="137" t="n">
        <v>7</v>
      </c>
      <c r="AA66" s="137" t="n">
        <v>0</v>
      </c>
      <c r="AB66" s="137" t="n">
        <v>2</v>
      </c>
      <c r="AC66" s="137" t="n">
        <v>2.5</v>
      </c>
      <c r="AD66" s="137" t="n">
        <v>0.5</v>
      </c>
      <c r="AE66" s="137" t="n">
        <v>2</v>
      </c>
      <c r="AF66" s="137" t="n">
        <v>3</v>
      </c>
      <c r="AG66" s="137" t="n">
        <v>1</v>
      </c>
      <c r="AH66" s="137" t="n">
        <v>1</v>
      </c>
      <c r="AI66" s="137" t="n">
        <v>0</v>
      </c>
      <c r="AJ66" s="137" t="n">
        <v>1</v>
      </c>
      <c r="AK66" s="137" t="n">
        <v>0</v>
      </c>
      <c r="AL66" s="137" t="n">
        <v>0</v>
      </c>
      <c r="AM66" s="137" t="n">
        <v>0</v>
      </c>
      <c r="AN66" s="137" t="n">
        <v>0</v>
      </c>
      <c r="AO66" s="137" t="n">
        <v>0</v>
      </c>
      <c r="AP66" s="137" t="n">
        <v>0</v>
      </c>
      <c r="AQ66" s="137" t="n">
        <v>0</v>
      </c>
      <c r="AR66" s="137" t="n">
        <v>0</v>
      </c>
      <c r="AS66" s="137" t="n">
        <v>0</v>
      </c>
      <c r="AT66" s="137" t="n">
        <v>0</v>
      </c>
      <c r="AU66" s="137" t="n">
        <v>0</v>
      </c>
      <c r="AV66" s="137" t="n">
        <v>0</v>
      </c>
      <c r="AW66" s="137" t="n">
        <v>0</v>
      </c>
      <c r="AX66" s="137" t="n">
        <v>0</v>
      </c>
      <c r="AY66" s="137" t="n">
        <v>0</v>
      </c>
      <c r="AZ66" s="137" t="n">
        <v>0</v>
      </c>
      <c r="BA66" s="137" t="n">
        <v>0</v>
      </c>
      <c r="BB66" s="137" t="n">
        <v>0</v>
      </c>
      <c r="BC66" s="137" t="n">
        <v>0</v>
      </c>
      <c r="BD66" s="137"/>
      <c r="BE66" s="137"/>
      <c r="BF66" s="137"/>
      <c r="BG66" s="137"/>
      <c r="BH66" s="137"/>
      <c r="BI66" s="139"/>
      <c r="BJ66" s="140"/>
      <c r="BK66" s="141"/>
    </row>
    <row r="67" customFormat="false" ht="15.8" hidden="false" customHeight="true" outlineLevel="0" collapsed="false">
      <c r="A67" s="122"/>
      <c r="B67" s="123"/>
      <c r="C67" s="133"/>
      <c r="D67" s="134"/>
      <c r="E67" s="134" t="s">
        <v>91</v>
      </c>
      <c r="F67" s="134"/>
      <c r="G67" s="134"/>
      <c r="H67" s="135" t="s">
        <v>150</v>
      </c>
      <c r="I67" s="135"/>
      <c r="J67" s="135"/>
      <c r="K67" s="136" t="n">
        <v>17</v>
      </c>
      <c r="L67" s="136" t="n">
        <v>15</v>
      </c>
      <c r="M67" s="136" t="n">
        <v>19</v>
      </c>
      <c r="N67" s="136" t="n">
        <v>9</v>
      </c>
      <c r="O67" s="136" t="n">
        <v>20</v>
      </c>
      <c r="P67" s="136" t="n">
        <v>19</v>
      </c>
      <c r="Q67" s="137"/>
      <c r="R67" s="137" t="n">
        <v>2</v>
      </c>
      <c r="S67" s="137" t="n">
        <v>1</v>
      </c>
      <c r="T67" s="137"/>
      <c r="U67" s="137" t="n">
        <v>1</v>
      </c>
      <c r="V67" s="137"/>
      <c r="W67" s="137"/>
      <c r="X67" s="137"/>
      <c r="Y67" s="137"/>
      <c r="Z67" s="137"/>
      <c r="AA67" s="137" t="n">
        <v>0</v>
      </c>
      <c r="AB67" s="137" t="n">
        <v>2</v>
      </c>
      <c r="AC67" s="137" t="n">
        <v>2.5</v>
      </c>
      <c r="AD67" s="137" t="n">
        <v>0.5</v>
      </c>
      <c r="AE67" s="137" t="n">
        <v>0</v>
      </c>
      <c r="AF67" s="137" t="n">
        <v>1</v>
      </c>
      <c r="AG67" s="137" t="n">
        <v>0.5</v>
      </c>
      <c r="AH67" s="137" t="n">
        <v>1.5</v>
      </c>
      <c r="AI67" s="137" t="n">
        <v>7</v>
      </c>
      <c r="AJ67" s="137" t="n">
        <v>1</v>
      </c>
      <c r="AK67" s="137" t="n">
        <v>0</v>
      </c>
      <c r="AL67" s="137" t="n">
        <v>6</v>
      </c>
      <c r="AM67" s="137" t="n">
        <v>1</v>
      </c>
      <c r="AN67" s="137" t="n">
        <v>0.5</v>
      </c>
      <c r="AO67" s="137" t="n">
        <v>1.5</v>
      </c>
      <c r="AP67" s="137" t="n">
        <v>3</v>
      </c>
      <c r="AQ67" s="137" t="n">
        <v>2.5</v>
      </c>
      <c r="AR67" s="137" t="n">
        <v>1.5</v>
      </c>
      <c r="AS67" s="137" t="n">
        <v>5</v>
      </c>
      <c r="AT67" s="137" t="n">
        <v>4.5</v>
      </c>
      <c r="AU67" s="137" t="n">
        <v>1</v>
      </c>
      <c r="AV67" s="137" t="n">
        <v>4</v>
      </c>
      <c r="AW67" s="137" t="n">
        <v>2</v>
      </c>
      <c r="AX67" s="137" t="n">
        <v>2</v>
      </c>
      <c r="AY67" s="137" t="n">
        <v>0.5</v>
      </c>
      <c r="AZ67" s="137" t="n">
        <v>0.5</v>
      </c>
      <c r="BA67" s="137" t="n">
        <v>2</v>
      </c>
      <c r="BB67" s="137" t="n">
        <v>2.5</v>
      </c>
      <c r="BC67" s="137" t="n">
        <v>3</v>
      </c>
      <c r="BD67" s="137"/>
      <c r="BE67" s="137"/>
      <c r="BF67" s="137"/>
      <c r="BG67" s="137"/>
      <c r="BH67" s="137"/>
      <c r="BI67" s="139"/>
      <c r="BJ67" s="140"/>
      <c r="BK67" s="141"/>
    </row>
    <row r="68" customFormat="false" ht="15.8" hidden="false" customHeight="true" outlineLevel="0" collapsed="false">
      <c r="A68" s="122"/>
      <c r="B68" s="123"/>
      <c r="C68" s="133"/>
      <c r="D68" s="134"/>
      <c r="E68" s="134" t="s">
        <v>92</v>
      </c>
      <c r="F68" s="134"/>
      <c r="G68" s="134"/>
      <c r="H68" s="135" t="s">
        <v>149</v>
      </c>
      <c r="I68" s="135"/>
      <c r="J68" s="135"/>
      <c r="K68" s="136"/>
      <c r="L68" s="136"/>
      <c r="M68" s="136"/>
      <c r="N68" s="136"/>
      <c r="O68" s="136"/>
      <c r="P68" s="136"/>
      <c r="Q68" s="137"/>
      <c r="R68" s="137" t="n">
        <v>1</v>
      </c>
      <c r="S68" s="137"/>
      <c r="T68" s="137"/>
      <c r="U68" s="137" t="n">
        <v>1</v>
      </c>
      <c r="V68" s="137"/>
      <c r="W68" s="137"/>
      <c r="X68" s="137"/>
      <c r="Y68" s="137"/>
      <c r="Z68" s="137" t="n">
        <v>7</v>
      </c>
      <c r="AA68" s="137" t="n">
        <v>0</v>
      </c>
      <c r="AB68" s="137" t="n">
        <v>3</v>
      </c>
      <c r="AC68" s="137" t="n">
        <v>2.5</v>
      </c>
      <c r="AD68" s="137" t="n">
        <v>0.5</v>
      </c>
      <c r="AE68" s="137" t="n">
        <v>2</v>
      </c>
      <c r="AF68" s="137" t="n">
        <v>1</v>
      </c>
      <c r="AG68" s="137" t="n">
        <v>0.5</v>
      </c>
      <c r="AH68" s="137" t="n">
        <v>1</v>
      </c>
      <c r="AI68" s="137" t="n">
        <v>9</v>
      </c>
      <c r="AJ68" s="137" t="n">
        <v>1</v>
      </c>
      <c r="AK68" s="137" t="n">
        <v>0</v>
      </c>
      <c r="AL68" s="137" t="n">
        <v>4</v>
      </c>
      <c r="AM68" s="137" t="n">
        <v>3</v>
      </c>
      <c r="AN68" s="137" t="n">
        <v>1</v>
      </c>
      <c r="AO68" s="137" t="n">
        <v>2.5</v>
      </c>
      <c r="AP68" s="137" t="n">
        <v>1</v>
      </c>
      <c r="AQ68" s="137" t="n">
        <v>1</v>
      </c>
      <c r="AR68" s="137" t="n">
        <v>2</v>
      </c>
      <c r="AS68" s="137" t="n">
        <v>1.5</v>
      </c>
      <c r="AT68" s="137" t="n">
        <v>3</v>
      </c>
      <c r="AU68" s="137" t="n">
        <v>1</v>
      </c>
      <c r="AV68" s="137" t="n">
        <v>4</v>
      </c>
      <c r="AW68" s="137" t="n">
        <v>2</v>
      </c>
      <c r="AX68" s="137" t="n">
        <v>2</v>
      </c>
      <c r="AY68" s="137" t="n">
        <v>2</v>
      </c>
      <c r="AZ68" s="137" t="n">
        <v>3.5</v>
      </c>
      <c r="BA68" s="137" t="n">
        <v>2</v>
      </c>
      <c r="BB68" s="137" t="n">
        <v>2.5</v>
      </c>
      <c r="BC68" s="137" t="n">
        <v>4</v>
      </c>
      <c r="BD68" s="137"/>
      <c r="BE68" s="137"/>
      <c r="BF68" s="137"/>
      <c r="BG68" s="137"/>
      <c r="BH68" s="137"/>
      <c r="BI68" s="139"/>
      <c r="BJ68" s="140"/>
      <c r="BK68" s="141"/>
    </row>
    <row r="69" customFormat="false" ht="15.8" hidden="false" customHeight="true" outlineLevel="0" collapsed="false">
      <c r="A69" s="122"/>
      <c r="B69" s="123"/>
      <c r="C69" s="133"/>
      <c r="D69" s="134"/>
      <c r="E69" s="134" t="s">
        <v>93</v>
      </c>
      <c r="F69" s="134"/>
      <c r="G69" s="134"/>
      <c r="H69" s="135" t="s">
        <v>149</v>
      </c>
      <c r="I69" s="135"/>
      <c r="J69" s="135"/>
      <c r="K69" s="136"/>
      <c r="L69" s="136"/>
      <c r="M69" s="136"/>
      <c r="N69" s="136"/>
      <c r="O69" s="136"/>
      <c r="P69" s="136"/>
      <c r="Q69" s="137"/>
      <c r="R69" s="137" t="n">
        <v>1</v>
      </c>
      <c r="S69" s="137"/>
      <c r="T69" s="137"/>
      <c r="U69" s="137" t="n">
        <v>1</v>
      </c>
      <c r="V69" s="137"/>
      <c r="W69" s="137"/>
      <c r="X69" s="137"/>
      <c r="Y69" s="137"/>
      <c r="Z69" s="137" t="n">
        <v>2</v>
      </c>
      <c r="AA69" s="137" t="n">
        <v>1</v>
      </c>
      <c r="AB69" s="137" t="n">
        <v>2</v>
      </c>
      <c r="AC69" s="137" t="n">
        <v>2.5</v>
      </c>
      <c r="AD69" s="137" t="n">
        <v>0.5</v>
      </c>
      <c r="AE69" s="137" t="n">
        <v>1.5</v>
      </c>
      <c r="AF69" s="137" t="n">
        <v>1</v>
      </c>
      <c r="AG69" s="137" t="n">
        <v>0.5</v>
      </c>
      <c r="AH69" s="137" t="n">
        <v>1</v>
      </c>
      <c r="AI69" s="137" t="n">
        <v>7</v>
      </c>
      <c r="AJ69" s="137" t="n">
        <v>1</v>
      </c>
      <c r="AK69" s="137" t="n">
        <v>0</v>
      </c>
      <c r="AL69" s="137" t="n">
        <v>7</v>
      </c>
      <c r="AM69" s="137" t="n">
        <v>1</v>
      </c>
      <c r="AN69" s="137" t="n">
        <v>0</v>
      </c>
      <c r="AO69" s="137" t="n">
        <v>0.5</v>
      </c>
      <c r="AP69" s="137" t="n">
        <v>2</v>
      </c>
      <c r="AQ69" s="137" t="n">
        <v>2</v>
      </c>
      <c r="AR69" s="137" t="n">
        <v>1</v>
      </c>
      <c r="AS69" s="137" t="n">
        <v>2</v>
      </c>
      <c r="AT69" s="137" t="n">
        <v>3</v>
      </c>
      <c r="AU69" s="137" t="n">
        <v>0.5</v>
      </c>
      <c r="AV69" s="137" t="n">
        <v>5</v>
      </c>
      <c r="AW69" s="137" t="n">
        <v>2</v>
      </c>
      <c r="AX69" s="137" t="n">
        <v>2</v>
      </c>
      <c r="AY69" s="137" t="n">
        <v>0</v>
      </c>
      <c r="AZ69" s="137" t="n">
        <v>0.5</v>
      </c>
      <c r="BA69" s="137" t="n">
        <v>2</v>
      </c>
      <c r="BB69" s="137" t="n">
        <v>9</v>
      </c>
      <c r="BC69" s="137" t="n">
        <v>3</v>
      </c>
      <c r="BD69" s="137"/>
      <c r="BE69" s="137"/>
      <c r="BF69" s="137"/>
      <c r="BG69" s="137"/>
      <c r="BH69" s="137"/>
      <c r="BI69" s="139"/>
      <c r="BJ69" s="140"/>
      <c r="BK69" s="141"/>
    </row>
    <row r="70" customFormat="false" ht="15.8" hidden="false" customHeight="true" outlineLevel="0" collapsed="false">
      <c r="A70" s="122"/>
      <c r="B70" s="123"/>
      <c r="C70" s="133"/>
      <c r="D70" s="134"/>
      <c r="E70" s="134" t="s">
        <v>94</v>
      </c>
      <c r="F70" s="134"/>
      <c r="G70" s="134"/>
      <c r="H70" s="135" t="s">
        <v>149</v>
      </c>
      <c r="I70" s="135"/>
      <c r="J70" s="135"/>
      <c r="K70" s="136"/>
      <c r="L70" s="136"/>
      <c r="M70" s="136"/>
      <c r="N70" s="136"/>
      <c r="O70" s="136"/>
      <c r="P70" s="136"/>
      <c r="Q70" s="137"/>
      <c r="R70" s="137" t="n">
        <v>3</v>
      </c>
      <c r="S70" s="137"/>
      <c r="T70" s="137"/>
      <c r="U70" s="137"/>
      <c r="V70" s="137"/>
      <c r="W70" s="137" t="n">
        <v>5</v>
      </c>
      <c r="X70" s="137"/>
      <c r="Y70" s="137"/>
      <c r="Z70" s="137" t="n">
        <v>2</v>
      </c>
      <c r="AA70" s="137" t="n">
        <v>0</v>
      </c>
      <c r="AB70" s="137" t="n">
        <v>2</v>
      </c>
      <c r="AC70" s="137" t="n">
        <v>2.5</v>
      </c>
      <c r="AD70" s="137" t="n">
        <v>0.5</v>
      </c>
      <c r="AE70" s="137" t="n">
        <v>0</v>
      </c>
      <c r="AF70" s="137" t="n">
        <v>1</v>
      </c>
      <c r="AG70" s="137" t="n">
        <v>0</v>
      </c>
      <c r="AH70" s="137" t="n">
        <v>0.5</v>
      </c>
      <c r="AI70" s="137" t="n">
        <v>7</v>
      </c>
      <c r="AJ70" s="137" t="n">
        <v>1</v>
      </c>
      <c r="AK70" s="137" t="n">
        <v>0</v>
      </c>
      <c r="AL70" s="137" t="n">
        <v>5</v>
      </c>
      <c r="AM70" s="137" t="n">
        <v>1</v>
      </c>
      <c r="AN70" s="137" t="n">
        <v>0</v>
      </c>
      <c r="AO70" s="137" t="n">
        <v>1</v>
      </c>
      <c r="AP70" s="137" t="n">
        <v>1</v>
      </c>
      <c r="AQ70" s="137" t="n">
        <v>3</v>
      </c>
      <c r="AR70" s="137" t="n">
        <v>3</v>
      </c>
      <c r="AS70" s="137" t="n">
        <v>1</v>
      </c>
      <c r="AT70" s="137" t="n">
        <v>3</v>
      </c>
      <c r="AU70" s="137" t="n">
        <v>2</v>
      </c>
      <c r="AV70" s="137" t="n">
        <v>5</v>
      </c>
      <c r="AW70" s="137" t="n">
        <v>1</v>
      </c>
      <c r="AX70" s="137" t="n">
        <v>2</v>
      </c>
      <c r="AY70" s="137" t="n">
        <v>0.5</v>
      </c>
      <c r="AZ70" s="137" t="n">
        <v>0.5</v>
      </c>
      <c r="BA70" s="137" t="n">
        <v>3.5</v>
      </c>
      <c r="BB70" s="137" t="n">
        <v>0</v>
      </c>
      <c r="BC70" s="137" t="n">
        <v>4</v>
      </c>
      <c r="BD70" s="137"/>
      <c r="BE70" s="137"/>
      <c r="BF70" s="137"/>
      <c r="BG70" s="137"/>
      <c r="BH70" s="137"/>
      <c r="BI70" s="139"/>
      <c r="BJ70" s="140"/>
      <c r="BK70" s="141"/>
    </row>
    <row r="71" customFormat="false" ht="16.8" hidden="false" customHeight="true" outlineLevel="0" collapsed="false">
      <c r="A71" s="122"/>
      <c r="B71" s="123"/>
      <c r="C71" s="133"/>
      <c r="D71" s="134"/>
      <c r="E71" s="134" t="s">
        <v>95</v>
      </c>
      <c r="F71" s="134"/>
      <c r="G71" s="134"/>
      <c r="H71" s="135" t="s">
        <v>149</v>
      </c>
      <c r="I71" s="135"/>
      <c r="J71" s="135"/>
      <c r="K71" s="136"/>
      <c r="L71" s="136"/>
      <c r="M71" s="136"/>
      <c r="N71" s="136"/>
      <c r="O71" s="136"/>
      <c r="P71" s="136"/>
      <c r="Q71" s="137"/>
      <c r="R71" s="137"/>
      <c r="S71" s="137"/>
      <c r="T71" s="137"/>
      <c r="U71" s="137"/>
      <c r="V71" s="137"/>
      <c r="W71" s="137"/>
      <c r="X71" s="137"/>
      <c r="Y71" s="137"/>
      <c r="Z71" s="137" t="n">
        <v>7</v>
      </c>
      <c r="AA71" s="137" t="n">
        <v>0</v>
      </c>
      <c r="AB71" s="137" t="n">
        <v>2</v>
      </c>
      <c r="AC71" s="137" t="n">
        <v>2.5</v>
      </c>
      <c r="AD71" s="137" t="n">
        <v>0.5</v>
      </c>
      <c r="AE71" s="137" t="n">
        <v>1</v>
      </c>
      <c r="AF71" s="137" t="n">
        <v>1</v>
      </c>
      <c r="AG71" s="137" t="n">
        <v>0.5</v>
      </c>
      <c r="AH71" s="137" t="n">
        <v>0.5</v>
      </c>
      <c r="AI71" s="137" t="n">
        <v>7</v>
      </c>
      <c r="AJ71" s="137" t="n">
        <v>1</v>
      </c>
      <c r="AK71" s="137" t="n">
        <v>0</v>
      </c>
      <c r="AL71" s="137" t="n">
        <v>4</v>
      </c>
      <c r="AM71" s="137" t="n">
        <v>1</v>
      </c>
      <c r="AN71" s="137" t="n">
        <v>0</v>
      </c>
      <c r="AO71" s="137" t="n">
        <v>0</v>
      </c>
      <c r="AP71" s="137" t="n">
        <v>1</v>
      </c>
      <c r="AQ71" s="137" t="n">
        <v>1</v>
      </c>
      <c r="AR71" s="137" t="n">
        <v>1</v>
      </c>
      <c r="AS71" s="137" t="n">
        <v>1</v>
      </c>
      <c r="AT71" s="137" t="n">
        <v>3</v>
      </c>
      <c r="AU71" s="137" t="n">
        <v>0.5</v>
      </c>
      <c r="AV71" s="137" t="n">
        <v>5</v>
      </c>
      <c r="AW71" s="137" t="n">
        <v>1.5</v>
      </c>
      <c r="AX71" s="137" t="n">
        <v>2</v>
      </c>
      <c r="AY71" s="137" t="n">
        <v>0</v>
      </c>
      <c r="AZ71" s="137" t="n">
        <v>0.5</v>
      </c>
      <c r="BA71" s="137" t="n">
        <v>0.5</v>
      </c>
      <c r="BB71" s="137" t="n">
        <v>0.5</v>
      </c>
      <c r="BC71" s="137" t="n">
        <v>3</v>
      </c>
      <c r="BD71" s="137"/>
      <c r="BE71" s="137"/>
      <c r="BF71" s="137"/>
      <c r="BG71" s="137"/>
      <c r="BH71" s="137"/>
      <c r="BI71" s="139"/>
      <c r="BJ71" s="140"/>
      <c r="BK71" s="141"/>
    </row>
    <row r="72" customFormat="false" ht="15.8" hidden="false" customHeight="true" outlineLevel="0" collapsed="false">
      <c r="A72" s="122"/>
      <c r="B72" s="123"/>
      <c r="C72" s="133"/>
      <c r="D72" s="134"/>
      <c r="E72" s="134" t="s">
        <v>96</v>
      </c>
      <c r="F72" s="134"/>
      <c r="G72" s="134"/>
      <c r="H72" s="135" t="s">
        <v>149</v>
      </c>
      <c r="I72" s="135"/>
      <c r="J72" s="135"/>
      <c r="K72" s="136"/>
      <c r="L72" s="136"/>
      <c r="M72" s="136"/>
      <c r="N72" s="136"/>
      <c r="O72" s="136"/>
      <c r="P72" s="136"/>
      <c r="Q72" s="137"/>
      <c r="R72" s="137"/>
      <c r="S72" s="137"/>
      <c r="T72" s="137"/>
      <c r="U72" s="137" t="n">
        <v>1</v>
      </c>
      <c r="V72" s="137"/>
      <c r="W72" s="137"/>
      <c r="X72" s="137"/>
      <c r="Y72" s="137"/>
      <c r="Z72" s="137" t="n">
        <v>7</v>
      </c>
      <c r="AA72" s="137" t="n">
        <v>0</v>
      </c>
      <c r="AB72" s="137" t="n">
        <v>3</v>
      </c>
      <c r="AC72" s="137" t="n">
        <v>2.5</v>
      </c>
      <c r="AD72" s="137" t="n">
        <v>0.5</v>
      </c>
      <c r="AE72" s="137" t="n">
        <v>1</v>
      </c>
      <c r="AF72" s="137" t="n">
        <v>1</v>
      </c>
      <c r="AG72" s="137" t="n">
        <v>0.5</v>
      </c>
      <c r="AH72" s="137" t="n">
        <v>0.5</v>
      </c>
      <c r="AI72" s="137" t="n">
        <v>8</v>
      </c>
      <c r="AJ72" s="137" t="n">
        <v>2</v>
      </c>
      <c r="AK72" s="137" t="n">
        <v>0</v>
      </c>
      <c r="AL72" s="137" t="n">
        <v>5</v>
      </c>
      <c r="AM72" s="137" t="n">
        <v>1</v>
      </c>
      <c r="AN72" s="137" t="n">
        <v>0.5</v>
      </c>
      <c r="AO72" s="137" t="n">
        <v>0.5</v>
      </c>
      <c r="AP72" s="137" t="n">
        <v>1</v>
      </c>
      <c r="AQ72" s="137" t="n">
        <v>0</v>
      </c>
      <c r="AR72" s="137" t="n">
        <v>1</v>
      </c>
      <c r="AS72" s="137" t="n">
        <v>1</v>
      </c>
      <c r="AT72" s="137" t="n">
        <v>3</v>
      </c>
      <c r="AU72" s="137" t="n">
        <v>0.5</v>
      </c>
      <c r="AV72" s="137" t="n">
        <v>5</v>
      </c>
      <c r="AW72" s="137" t="n">
        <v>6</v>
      </c>
      <c r="AX72" s="137" t="n">
        <v>4</v>
      </c>
      <c r="AY72" s="137" t="n">
        <v>2</v>
      </c>
      <c r="AZ72" s="137" t="n">
        <v>4</v>
      </c>
      <c r="BA72" s="137" t="n">
        <v>5.5</v>
      </c>
      <c r="BB72" s="137" t="n">
        <v>2</v>
      </c>
      <c r="BC72" s="137" t="n">
        <v>8.5</v>
      </c>
      <c r="BD72" s="137"/>
      <c r="BE72" s="137"/>
      <c r="BF72" s="137"/>
      <c r="BG72" s="137"/>
      <c r="BH72" s="137"/>
      <c r="BI72" s="139"/>
      <c r="BJ72" s="140"/>
      <c r="BK72" s="141"/>
    </row>
    <row r="73" customFormat="false" ht="15.8" hidden="false" customHeight="true" outlineLevel="0" collapsed="false">
      <c r="A73" s="122"/>
      <c r="B73" s="123"/>
      <c r="C73" s="133"/>
      <c r="D73" s="133" t="s">
        <v>151</v>
      </c>
      <c r="E73" s="133" t="s">
        <v>116</v>
      </c>
      <c r="F73" s="133"/>
      <c r="G73" s="133"/>
      <c r="H73" s="142" t="s">
        <v>152</v>
      </c>
      <c r="I73" s="142"/>
      <c r="J73" s="142"/>
      <c r="K73" s="136" t="n">
        <v>17</v>
      </c>
      <c r="L73" s="136" t="n">
        <v>12</v>
      </c>
      <c r="M73" s="136" t="n">
        <v>23</v>
      </c>
      <c r="N73" s="136" t="n">
        <v>13</v>
      </c>
      <c r="O73" s="136" t="n">
        <v>22</v>
      </c>
      <c r="P73" s="136" t="n">
        <v>20</v>
      </c>
      <c r="Q73" s="137"/>
      <c r="R73" s="137"/>
      <c r="S73" s="137"/>
      <c r="T73" s="137"/>
      <c r="U73" s="137"/>
      <c r="V73" s="137"/>
      <c r="W73" s="137"/>
      <c r="X73" s="137"/>
      <c r="Y73" s="137"/>
      <c r="Z73" s="137" t="n">
        <v>7</v>
      </c>
      <c r="AA73" s="137" t="n">
        <v>0</v>
      </c>
      <c r="AB73" s="137" t="n">
        <v>0.5</v>
      </c>
      <c r="AC73" s="137" t="n">
        <v>2.5</v>
      </c>
      <c r="AD73" s="137" t="n">
        <v>0</v>
      </c>
      <c r="AE73" s="137" t="n">
        <v>0</v>
      </c>
      <c r="AF73" s="137" t="n">
        <v>0</v>
      </c>
      <c r="AG73" s="137" t="n">
        <v>0.5</v>
      </c>
      <c r="AH73" s="137" t="n">
        <v>0.5</v>
      </c>
      <c r="AI73" s="137" t="n">
        <v>7</v>
      </c>
      <c r="AJ73" s="137" t="n">
        <v>0</v>
      </c>
      <c r="AK73" s="137" t="n">
        <v>0</v>
      </c>
      <c r="AL73" s="137" t="n">
        <v>3</v>
      </c>
      <c r="AM73" s="137" t="n">
        <v>2</v>
      </c>
      <c r="AN73" s="137" t="n">
        <v>0</v>
      </c>
      <c r="AO73" s="137" t="n">
        <v>0.5</v>
      </c>
      <c r="AP73" s="137" t="n">
        <v>0.5</v>
      </c>
      <c r="AQ73" s="137" t="n">
        <v>0</v>
      </c>
      <c r="AR73" s="137" t="n">
        <v>2</v>
      </c>
      <c r="AS73" s="137" t="n">
        <v>0.5</v>
      </c>
      <c r="AT73" s="137" t="n">
        <v>0</v>
      </c>
      <c r="AU73" s="137" t="n">
        <v>3.5</v>
      </c>
      <c r="AV73" s="137" t="n">
        <v>0</v>
      </c>
      <c r="AW73" s="137" t="n">
        <v>1.5</v>
      </c>
      <c r="AX73" s="137" t="n">
        <v>1</v>
      </c>
      <c r="AY73" s="137" t="n">
        <v>0</v>
      </c>
      <c r="AZ73" s="137" t="n">
        <v>0</v>
      </c>
      <c r="BA73" s="137" t="n">
        <v>0</v>
      </c>
      <c r="BB73" s="137" t="n">
        <v>0</v>
      </c>
      <c r="BC73" s="137" t="n">
        <v>0</v>
      </c>
      <c r="BD73" s="137"/>
      <c r="BE73" s="137"/>
      <c r="BF73" s="137"/>
      <c r="BG73" s="137"/>
      <c r="BH73" s="137"/>
      <c r="BI73" s="139"/>
      <c r="BJ73" s="140"/>
      <c r="BK73" s="141"/>
    </row>
    <row r="74" customFormat="false" ht="15.8" hidden="false" customHeight="true" outlineLevel="0" collapsed="false">
      <c r="A74" s="122"/>
      <c r="B74" s="123"/>
      <c r="C74" s="133"/>
      <c r="D74" s="133"/>
      <c r="E74" s="133" t="s">
        <v>117</v>
      </c>
      <c r="F74" s="133"/>
      <c r="G74" s="133"/>
      <c r="H74" s="142" t="s">
        <v>152</v>
      </c>
      <c r="I74" s="142"/>
      <c r="J74" s="142"/>
      <c r="K74" s="136" t="n">
        <v>17</v>
      </c>
      <c r="L74" s="136" t="n">
        <v>20</v>
      </c>
      <c r="M74" s="136" t="n">
        <v>23</v>
      </c>
      <c r="N74" s="136" t="n">
        <v>12</v>
      </c>
      <c r="O74" s="136" t="n">
        <v>22</v>
      </c>
      <c r="P74" s="136" t="n">
        <v>20</v>
      </c>
      <c r="Q74" s="137"/>
      <c r="R74" s="137"/>
      <c r="S74" s="137" t="n">
        <v>3</v>
      </c>
      <c r="T74" s="137"/>
      <c r="U74" s="137"/>
      <c r="V74" s="137"/>
      <c r="W74" s="137"/>
      <c r="X74" s="137"/>
      <c r="Y74" s="137"/>
      <c r="Z74" s="137" t="n">
        <v>5</v>
      </c>
      <c r="AA74" s="137" t="n">
        <v>0</v>
      </c>
      <c r="AB74" s="137" t="n">
        <v>1.5</v>
      </c>
      <c r="AC74" s="137" t="n">
        <v>2.5</v>
      </c>
      <c r="AD74" s="137" t="n">
        <v>10</v>
      </c>
      <c r="AE74" s="137" t="n">
        <v>0</v>
      </c>
      <c r="AF74" s="137" t="n">
        <v>0</v>
      </c>
      <c r="AG74" s="137" t="n">
        <v>0.5</v>
      </c>
      <c r="AH74" s="137" t="n">
        <v>0.5</v>
      </c>
      <c r="AI74" s="137" t="n">
        <v>7</v>
      </c>
      <c r="AJ74" s="137" t="n">
        <v>0</v>
      </c>
      <c r="AK74" s="137" t="n">
        <v>0</v>
      </c>
      <c r="AL74" s="137" t="n">
        <v>1</v>
      </c>
      <c r="AM74" s="137" t="n">
        <v>0.5</v>
      </c>
      <c r="AN74" s="137" t="n">
        <v>0</v>
      </c>
      <c r="AO74" s="137" t="n">
        <v>0</v>
      </c>
      <c r="AP74" s="137" t="n">
        <v>0</v>
      </c>
      <c r="AQ74" s="137" t="n">
        <v>0</v>
      </c>
      <c r="AR74" s="137" t="n">
        <v>2</v>
      </c>
      <c r="AS74" s="137" t="n">
        <v>0.5</v>
      </c>
      <c r="AT74" s="137" t="n">
        <v>3</v>
      </c>
      <c r="AU74" s="137" t="n">
        <v>0.5</v>
      </c>
      <c r="AV74" s="137" t="n">
        <v>0</v>
      </c>
      <c r="AW74" s="137" t="n">
        <v>0.5</v>
      </c>
      <c r="AX74" s="137" t="n">
        <v>0</v>
      </c>
      <c r="AY74" s="137" t="n">
        <v>0</v>
      </c>
      <c r="AZ74" s="137" t="n">
        <v>0</v>
      </c>
      <c r="BA74" s="137" t="n">
        <v>0</v>
      </c>
      <c r="BB74" s="137" t="n">
        <v>0</v>
      </c>
      <c r="BC74" s="137" t="n">
        <v>0</v>
      </c>
      <c r="BD74" s="137"/>
      <c r="BE74" s="137"/>
      <c r="BF74" s="137"/>
      <c r="BG74" s="137"/>
      <c r="BH74" s="137"/>
      <c r="BI74" s="139"/>
      <c r="BJ74" s="140"/>
      <c r="BK74" s="141"/>
    </row>
    <row r="75" customFormat="false" ht="15.8" hidden="false" customHeight="true" outlineLevel="0" collapsed="false">
      <c r="A75" s="122"/>
      <c r="B75" s="123"/>
      <c r="C75" s="133"/>
      <c r="D75" s="133"/>
      <c r="E75" s="133" t="s">
        <v>118</v>
      </c>
      <c r="F75" s="133"/>
      <c r="G75" s="133"/>
      <c r="H75" s="142" t="s">
        <v>152</v>
      </c>
      <c r="I75" s="142"/>
      <c r="J75" s="142"/>
      <c r="K75" s="136" t="n">
        <v>15</v>
      </c>
      <c r="L75" s="136" t="n">
        <v>12</v>
      </c>
      <c r="M75" s="136" t="n">
        <v>19</v>
      </c>
      <c r="N75" s="136" t="n">
        <v>12</v>
      </c>
      <c r="O75" s="136" t="n">
        <v>22</v>
      </c>
      <c r="P75" s="136" t="n">
        <v>19</v>
      </c>
      <c r="Q75" s="137"/>
      <c r="R75" s="137"/>
      <c r="S75" s="137"/>
      <c r="T75" s="137"/>
      <c r="U75" s="137"/>
      <c r="V75" s="137"/>
      <c r="W75" s="137" t="n">
        <v>1</v>
      </c>
      <c r="X75" s="137"/>
      <c r="Y75" s="137"/>
      <c r="Z75" s="137"/>
      <c r="AA75" s="137" t="n">
        <v>0</v>
      </c>
      <c r="AB75" s="137" t="n">
        <v>0.5</v>
      </c>
      <c r="AC75" s="137" t="n">
        <v>2.5</v>
      </c>
      <c r="AD75" s="137" t="n">
        <v>2</v>
      </c>
      <c r="AE75" s="137" t="n">
        <v>0</v>
      </c>
      <c r="AF75" s="137" t="n">
        <v>0</v>
      </c>
      <c r="AG75" s="137" t="n">
        <v>0.5</v>
      </c>
      <c r="AH75" s="137" t="n">
        <v>0.5</v>
      </c>
      <c r="AI75" s="137" t="n">
        <v>9</v>
      </c>
      <c r="AJ75" s="137" t="n">
        <v>0</v>
      </c>
      <c r="AK75" s="137" t="n">
        <v>0</v>
      </c>
      <c r="AL75" s="137" t="n">
        <v>1</v>
      </c>
      <c r="AM75" s="137" t="n">
        <v>2.5</v>
      </c>
      <c r="AN75" s="137" t="n">
        <v>0</v>
      </c>
      <c r="AO75" s="137" t="n">
        <v>0</v>
      </c>
      <c r="AP75" s="137" t="n">
        <v>0</v>
      </c>
      <c r="AQ75" s="137" t="n">
        <v>0</v>
      </c>
      <c r="AR75" s="137" t="n">
        <v>2</v>
      </c>
      <c r="AS75" s="137" t="n">
        <v>1.5</v>
      </c>
      <c r="AT75" s="137" t="n">
        <v>0</v>
      </c>
      <c r="AU75" s="137" t="n">
        <v>2.5</v>
      </c>
      <c r="AV75" s="137" t="n">
        <v>0</v>
      </c>
      <c r="AW75" s="137" t="n">
        <v>0.5</v>
      </c>
      <c r="AX75" s="137" t="n">
        <v>1</v>
      </c>
      <c r="AY75" s="137" t="n">
        <v>2</v>
      </c>
      <c r="AZ75" s="137" t="n">
        <v>0</v>
      </c>
      <c r="BA75" s="137" t="n">
        <v>0</v>
      </c>
      <c r="BB75" s="137" t="n">
        <v>3</v>
      </c>
      <c r="BC75" s="137" t="n">
        <v>0</v>
      </c>
      <c r="BD75" s="137"/>
      <c r="BE75" s="137"/>
      <c r="BF75" s="137"/>
      <c r="BG75" s="137"/>
      <c r="BH75" s="137"/>
      <c r="BI75" s="139"/>
      <c r="BJ75" s="140"/>
      <c r="BK75" s="141"/>
    </row>
    <row r="76" customFormat="false" ht="15.8" hidden="false" customHeight="true" outlineLevel="0" collapsed="false">
      <c r="A76" s="122"/>
      <c r="B76" s="123"/>
      <c r="C76" s="133"/>
      <c r="D76" s="133"/>
      <c r="E76" s="133" t="s">
        <v>119</v>
      </c>
      <c r="F76" s="133"/>
      <c r="G76" s="133"/>
      <c r="H76" s="142" t="s">
        <v>152</v>
      </c>
      <c r="I76" s="142"/>
      <c r="J76" s="142"/>
      <c r="K76" s="136"/>
      <c r="L76" s="136"/>
      <c r="M76" s="136"/>
      <c r="N76" s="136"/>
      <c r="O76" s="136"/>
      <c r="P76" s="136"/>
      <c r="Q76" s="137"/>
      <c r="R76" s="137"/>
      <c r="S76" s="137"/>
      <c r="T76" s="137"/>
      <c r="U76" s="137"/>
      <c r="V76" s="137"/>
      <c r="W76" s="137"/>
      <c r="X76" s="137"/>
      <c r="Y76" s="137"/>
      <c r="Z76" s="137"/>
      <c r="AA76" s="137" t="n">
        <v>0</v>
      </c>
      <c r="AB76" s="137" t="n">
        <v>0.5</v>
      </c>
      <c r="AC76" s="137" t="n">
        <v>3.5</v>
      </c>
      <c r="AD76" s="137" t="n">
        <v>14</v>
      </c>
      <c r="AE76" s="137" t="n">
        <v>0</v>
      </c>
      <c r="AF76" s="137" t="n">
        <v>0</v>
      </c>
      <c r="AG76" s="137" t="n">
        <v>0.5</v>
      </c>
      <c r="AH76" s="137" t="n">
        <v>0.5</v>
      </c>
      <c r="AI76" s="137" t="n">
        <v>7</v>
      </c>
      <c r="AJ76" s="137" t="n">
        <v>0</v>
      </c>
      <c r="AK76" s="137" t="n">
        <v>0</v>
      </c>
      <c r="AL76" s="137" t="n">
        <v>1</v>
      </c>
      <c r="AM76" s="137" t="n">
        <v>0.5</v>
      </c>
      <c r="AN76" s="137" t="n">
        <v>0</v>
      </c>
      <c r="AO76" s="137" t="n">
        <v>2</v>
      </c>
      <c r="AP76" s="137" t="n">
        <v>1</v>
      </c>
      <c r="AQ76" s="137" t="n">
        <v>2</v>
      </c>
      <c r="AR76" s="137" t="n">
        <v>1</v>
      </c>
      <c r="AS76" s="137" t="n">
        <v>1.5</v>
      </c>
      <c r="AT76" s="137" t="n">
        <v>0</v>
      </c>
      <c r="AU76" s="137" t="n">
        <v>0.5</v>
      </c>
      <c r="AV76" s="137" t="n">
        <v>2.5</v>
      </c>
      <c r="AW76" s="137" t="n">
        <v>1.5</v>
      </c>
      <c r="AX76" s="137" t="n">
        <v>0</v>
      </c>
      <c r="AY76" s="137" t="n">
        <v>0</v>
      </c>
      <c r="AZ76" s="137" t="n">
        <v>0</v>
      </c>
      <c r="BA76" s="137" t="n">
        <v>0</v>
      </c>
      <c r="BB76" s="137" t="n">
        <v>1</v>
      </c>
      <c r="BC76" s="137" t="n">
        <v>4</v>
      </c>
      <c r="BD76" s="137"/>
      <c r="BE76" s="137"/>
      <c r="BF76" s="137"/>
      <c r="BG76" s="137"/>
      <c r="BH76" s="137"/>
      <c r="BI76" s="139"/>
      <c r="BJ76" s="140"/>
      <c r="BK76" s="141"/>
    </row>
    <row r="77" customFormat="false" ht="15.8" hidden="false" customHeight="true" outlineLevel="0" collapsed="false">
      <c r="A77" s="122"/>
      <c r="B77" s="123"/>
      <c r="C77" s="133"/>
      <c r="D77" s="133"/>
      <c r="E77" s="133" t="s">
        <v>120</v>
      </c>
      <c r="F77" s="133"/>
      <c r="G77" s="133"/>
      <c r="H77" s="142" t="s">
        <v>152</v>
      </c>
      <c r="I77" s="142"/>
      <c r="J77" s="142"/>
      <c r="K77" s="136"/>
      <c r="L77" s="136"/>
      <c r="M77" s="136"/>
      <c r="N77" s="136"/>
      <c r="O77" s="136"/>
      <c r="P77" s="136"/>
      <c r="Q77" s="137"/>
      <c r="R77" s="137"/>
      <c r="S77" s="137" t="n">
        <v>1</v>
      </c>
      <c r="T77" s="137"/>
      <c r="U77" s="137"/>
      <c r="V77" s="137"/>
      <c r="W77" s="137" t="n">
        <v>6</v>
      </c>
      <c r="X77" s="137"/>
      <c r="Y77" s="137"/>
      <c r="Z77" s="137" t="n">
        <v>4</v>
      </c>
      <c r="AA77" s="137" t="n">
        <v>5</v>
      </c>
      <c r="AB77" s="137" t="n">
        <v>4.5</v>
      </c>
      <c r="AC77" s="137" t="n">
        <v>2.5</v>
      </c>
      <c r="AD77" s="137" t="n">
        <v>0</v>
      </c>
      <c r="AE77" s="137" t="n">
        <v>0</v>
      </c>
      <c r="AF77" s="137" t="n">
        <v>0</v>
      </c>
      <c r="AG77" s="137" t="n">
        <v>0.5</v>
      </c>
      <c r="AH77" s="137" t="n">
        <v>0.5</v>
      </c>
      <c r="AI77" s="137" t="n">
        <v>7</v>
      </c>
      <c r="AJ77" s="137" t="n">
        <v>0</v>
      </c>
      <c r="AK77" s="137" t="n">
        <v>0</v>
      </c>
      <c r="AL77" s="137" t="n">
        <v>1</v>
      </c>
      <c r="AM77" s="137" t="n">
        <v>0.5</v>
      </c>
      <c r="AN77" s="137" t="n">
        <v>2</v>
      </c>
      <c r="AO77" s="137" t="n">
        <v>0</v>
      </c>
      <c r="AP77" s="137" t="n">
        <v>0</v>
      </c>
      <c r="AQ77" s="137" t="n">
        <v>0</v>
      </c>
      <c r="AR77" s="137" t="n">
        <v>1</v>
      </c>
      <c r="AS77" s="137" t="n">
        <v>0.5</v>
      </c>
      <c r="AT77" s="137" t="n">
        <v>3</v>
      </c>
      <c r="AU77" s="137" t="n">
        <v>2.5</v>
      </c>
      <c r="AV77" s="137" t="n">
        <v>0</v>
      </c>
      <c r="AW77" s="137" t="n">
        <v>1.5</v>
      </c>
      <c r="AX77" s="137" t="n">
        <v>0</v>
      </c>
      <c r="AY77" s="137" t="n">
        <v>0</v>
      </c>
      <c r="AZ77" s="137" t="n">
        <v>0</v>
      </c>
      <c r="BA77" s="137" t="n">
        <v>0</v>
      </c>
      <c r="BB77" s="137" t="n">
        <v>0</v>
      </c>
      <c r="BC77" s="137" t="n">
        <v>0</v>
      </c>
      <c r="BD77" s="137"/>
      <c r="BE77" s="137"/>
      <c r="BF77" s="137"/>
      <c r="BG77" s="137"/>
      <c r="BH77" s="137"/>
      <c r="BI77" s="139"/>
      <c r="BJ77" s="140"/>
      <c r="BK77" s="141"/>
    </row>
    <row r="78" customFormat="false" ht="15.8" hidden="false" customHeight="true" outlineLevel="0" collapsed="false">
      <c r="A78" s="122"/>
      <c r="B78" s="123"/>
      <c r="C78" s="133"/>
      <c r="D78" s="133"/>
      <c r="E78" s="133" t="s">
        <v>121</v>
      </c>
      <c r="F78" s="133"/>
      <c r="G78" s="133"/>
      <c r="H78" s="142" t="s">
        <v>152</v>
      </c>
      <c r="I78" s="142"/>
      <c r="J78" s="142"/>
      <c r="K78" s="136"/>
      <c r="L78" s="136"/>
      <c r="M78" s="136"/>
      <c r="N78" s="136"/>
      <c r="O78" s="136"/>
      <c r="P78" s="136"/>
      <c r="Q78" s="137"/>
      <c r="R78" s="137" t="n">
        <v>1</v>
      </c>
      <c r="S78" s="137"/>
      <c r="T78" s="137" t="n">
        <v>5</v>
      </c>
      <c r="U78" s="137" t="n">
        <v>13</v>
      </c>
      <c r="V78" s="137"/>
      <c r="W78" s="137" t="n">
        <v>4</v>
      </c>
      <c r="X78" s="137"/>
      <c r="Y78" s="137"/>
      <c r="Z78" s="137" t="n">
        <v>7</v>
      </c>
      <c r="AA78" s="137" t="n">
        <v>10</v>
      </c>
      <c r="AB78" s="137" t="n">
        <v>9.5</v>
      </c>
      <c r="AC78" s="137" t="n">
        <v>2.5</v>
      </c>
      <c r="AD78" s="137" t="n">
        <v>15</v>
      </c>
      <c r="AE78" s="137" t="n">
        <v>0</v>
      </c>
      <c r="AF78" s="137" t="n">
        <v>2</v>
      </c>
      <c r="AG78" s="137" t="n">
        <v>6.5</v>
      </c>
      <c r="AH78" s="137" t="n">
        <v>4.5</v>
      </c>
      <c r="AI78" s="137" t="n">
        <v>9</v>
      </c>
      <c r="AJ78" s="137" t="n">
        <v>3</v>
      </c>
      <c r="AK78" s="137" t="n">
        <v>2</v>
      </c>
      <c r="AL78" s="137" t="n">
        <v>2</v>
      </c>
      <c r="AM78" s="137" t="n">
        <v>0.5</v>
      </c>
      <c r="AN78" s="137" t="n">
        <v>1</v>
      </c>
      <c r="AO78" s="137" t="n">
        <v>0</v>
      </c>
      <c r="AP78" s="137" t="n">
        <v>0</v>
      </c>
      <c r="AQ78" s="137" t="n">
        <v>7</v>
      </c>
      <c r="AR78" s="137" t="n">
        <v>2</v>
      </c>
      <c r="AS78" s="137" t="n">
        <v>1.5</v>
      </c>
      <c r="AT78" s="137" t="n">
        <v>0</v>
      </c>
      <c r="AU78" s="137" t="n">
        <v>0.5</v>
      </c>
      <c r="AV78" s="137" t="n">
        <v>2</v>
      </c>
      <c r="AW78" s="137" t="n">
        <v>0</v>
      </c>
      <c r="AX78" s="137" t="n">
        <v>0</v>
      </c>
      <c r="AY78" s="137" t="n">
        <v>0</v>
      </c>
      <c r="AZ78" s="137" t="n">
        <v>0</v>
      </c>
      <c r="BA78" s="137" t="n">
        <v>0</v>
      </c>
      <c r="BB78" s="137" t="n">
        <v>0</v>
      </c>
      <c r="BC78" s="137" t="n">
        <v>0</v>
      </c>
      <c r="BD78" s="137"/>
      <c r="BE78" s="137"/>
      <c r="BF78" s="137"/>
      <c r="BG78" s="137"/>
      <c r="BH78" s="137"/>
      <c r="BI78" s="139"/>
      <c r="BJ78" s="140"/>
      <c r="BK78" s="141"/>
    </row>
    <row r="128" customFormat="false" ht="14.65" hidden="false" customHeight="false" outlineLevel="0" collapsed="false">
      <c r="H128" s="143"/>
    </row>
    <row r="129" customFormat="false" ht="14.65" hidden="false" customHeight="false" outlineLevel="0" collapsed="false">
      <c r="H129" s="143"/>
    </row>
    <row r="130" customFormat="false" ht="14.65" hidden="false" customHeight="false" outlineLevel="0" collapsed="false">
      <c r="H130" s="144"/>
    </row>
    <row r="131" customFormat="false" ht="14.65" hidden="false" customHeight="false" outlineLevel="0" collapsed="false">
      <c r="H131" s="144"/>
    </row>
    <row r="132" customFormat="false" ht="14.65" hidden="false" customHeight="false" outlineLevel="0" collapsed="false">
      <c r="H132" s="143"/>
    </row>
    <row r="133" customFormat="false" ht="14.65" hidden="false" customHeight="false" outlineLevel="0" collapsed="false">
      <c r="H133" s="143"/>
    </row>
    <row r="134" customFormat="false" ht="14.65" hidden="false" customHeight="false" outlineLevel="0" collapsed="false">
      <c r="H134" s="143"/>
    </row>
    <row r="135" customFormat="false" ht="14.65" hidden="false" customHeight="false" outlineLevel="0" collapsed="false">
      <c r="H135" s="143"/>
    </row>
    <row r="136" customFormat="false" ht="14.65" hidden="false" customHeight="false" outlineLevel="0" collapsed="false">
      <c r="H136" s="144"/>
    </row>
    <row r="137" customFormat="false" ht="14.65" hidden="false" customHeight="false" outlineLevel="0" collapsed="false">
      <c r="H137" s="143"/>
    </row>
    <row r="138" customFormat="false" ht="14.65" hidden="false" customHeight="false" outlineLevel="0" collapsed="false">
      <c r="H138" s="143"/>
    </row>
    <row r="139" customFormat="false" ht="14.65" hidden="false" customHeight="false" outlineLevel="0" collapsed="false">
      <c r="H139" s="143"/>
    </row>
    <row r="140" customFormat="false" ht="14.65" hidden="false" customHeight="false" outlineLevel="0" collapsed="false">
      <c r="H140" s="144"/>
    </row>
    <row r="141" customFormat="false" ht="14.65" hidden="false" customHeight="false" outlineLevel="0" collapsed="false">
      <c r="H141" s="145"/>
    </row>
    <row r="142" customFormat="false" ht="14.65" hidden="false" customHeight="false" outlineLevel="0" collapsed="false">
      <c r="H142" s="145"/>
    </row>
    <row r="143" customFormat="false" ht="14.65" hidden="false" customHeight="false" outlineLevel="0" collapsed="false">
      <c r="H143" s="145"/>
    </row>
    <row r="144" customFormat="false" ht="14.65" hidden="false" customHeight="false" outlineLevel="0" collapsed="false">
      <c r="H144" s="143"/>
    </row>
    <row r="145" customFormat="false" ht="14.65" hidden="false" customHeight="false" outlineLevel="0" collapsed="false">
      <c r="H145" s="143"/>
    </row>
    <row r="146" customFormat="false" ht="14.65" hidden="false" customHeight="false" outlineLevel="0" collapsed="false">
      <c r="H146" s="143"/>
    </row>
    <row r="147" customFormat="false" ht="14.65" hidden="false" customHeight="false" outlineLevel="0" collapsed="false">
      <c r="H147" s="143"/>
    </row>
    <row r="148" customFormat="false" ht="14.65" hidden="false" customHeight="false" outlineLevel="0" collapsed="false">
      <c r="H148" s="143"/>
    </row>
  </sheetData>
  <mergeCells count="178">
    <mergeCell ref="A1:BK3"/>
    <mergeCell ref="A7:D8"/>
    <mergeCell ref="H7:J8"/>
    <mergeCell ref="BI7:BK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M9"/>
    <mergeCell ref="AN8:AN9"/>
    <mergeCell ref="AO8:AO9"/>
    <mergeCell ref="AP8:AP9"/>
    <mergeCell ref="AQ8:AQ9"/>
    <mergeCell ref="AR8:AR9"/>
    <mergeCell ref="AS8:AS9"/>
    <mergeCell ref="AT8:AT9"/>
    <mergeCell ref="AU8:AU9"/>
    <mergeCell ref="AV8:AV9"/>
    <mergeCell ref="AW8:AW9"/>
    <mergeCell ref="AX8:AX9"/>
    <mergeCell ref="AY8:AY9"/>
    <mergeCell ref="AZ8:AZ9"/>
    <mergeCell ref="BA8:BA9"/>
    <mergeCell ref="BB8:BB9"/>
    <mergeCell ref="BC8:BC9"/>
    <mergeCell ref="BD8:BD9"/>
    <mergeCell ref="BE8:BE9"/>
    <mergeCell ref="BF8:BF9"/>
    <mergeCell ref="BG8:BG9"/>
    <mergeCell ref="BH8:BH9"/>
    <mergeCell ref="A10:A13"/>
    <mergeCell ref="BI10:BK10"/>
    <mergeCell ref="BI11:BK11"/>
    <mergeCell ref="BI12:BK12"/>
    <mergeCell ref="BI13:BK13"/>
    <mergeCell ref="A14:A25"/>
    <mergeCell ref="B14:B16"/>
    <mergeCell ref="C14:C16"/>
    <mergeCell ref="D14:D16"/>
    <mergeCell ref="E14:E16"/>
    <mergeCell ref="BI14:BK16"/>
    <mergeCell ref="H15:J15"/>
    <mergeCell ref="H16:J16"/>
    <mergeCell ref="B17:B19"/>
    <mergeCell ref="C17:C19"/>
    <mergeCell ref="D17:D19"/>
    <mergeCell ref="E17:E19"/>
    <mergeCell ref="BI17:BK19"/>
    <mergeCell ref="H18:J18"/>
    <mergeCell ref="H19:J19"/>
    <mergeCell ref="B20:B22"/>
    <mergeCell ref="C20:C22"/>
    <mergeCell ref="D20:D22"/>
    <mergeCell ref="E20:E22"/>
    <mergeCell ref="BI20:BK22"/>
    <mergeCell ref="H21:J21"/>
    <mergeCell ref="H22:J22"/>
    <mergeCell ref="B23:B25"/>
    <mergeCell ref="C23:C25"/>
    <mergeCell ref="E23:E25"/>
    <mergeCell ref="BI23:BK25"/>
    <mergeCell ref="D24:D25"/>
    <mergeCell ref="H24:J24"/>
    <mergeCell ref="H25:J25"/>
    <mergeCell ref="A26:A62"/>
    <mergeCell ref="B26:B34"/>
    <mergeCell ref="C26:C34"/>
    <mergeCell ref="E26:E34"/>
    <mergeCell ref="BI26:BK29"/>
    <mergeCell ref="D27:D34"/>
    <mergeCell ref="H27:J27"/>
    <mergeCell ref="H28:J28"/>
    <mergeCell ref="H29:J29"/>
    <mergeCell ref="H30:J30"/>
    <mergeCell ref="H31:J31"/>
    <mergeCell ref="H32:J32"/>
    <mergeCell ref="H33:J33"/>
    <mergeCell ref="H34:J34"/>
    <mergeCell ref="E35:E41"/>
    <mergeCell ref="B36:B41"/>
    <mergeCell ref="BI36:BK36"/>
    <mergeCell ref="BI37:BK37"/>
    <mergeCell ref="BI38:BK38"/>
    <mergeCell ref="B42:B48"/>
    <mergeCell ref="C42:C48"/>
    <mergeCell ref="D42:D48"/>
    <mergeCell ref="E42:E48"/>
    <mergeCell ref="BI42:BK45"/>
    <mergeCell ref="H43:J43"/>
    <mergeCell ref="H44:J44"/>
    <mergeCell ref="H45:J45"/>
    <mergeCell ref="H46:J46"/>
    <mergeCell ref="H47:J47"/>
    <mergeCell ref="H48:J48"/>
    <mergeCell ref="B49:B57"/>
    <mergeCell ref="C49:C57"/>
    <mergeCell ref="D49:D57"/>
    <mergeCell ref="E49:E57"/>
    <mergeCell ref="BI49:BK52"/>
    <mergeCell ref="H50:J50"/>
    <mergeCell ref="H51:J51"/>
    <mergeCell ref="H52:J52"/>
    <mergeCell ref="H53:J53"/>
    <mergeCell ref="H54:J54"/>
    <mergeCell ref="H55:J55"/>
    <mergeCell ref="H56:J56"/>
    <mergeCell ref="H57:J57"/>
    <mergeCell ref="B58:B60"/>
    <mergeCell ref="C58:C60"/>
    <mergeCell ref="D58:D60"/>
    <mergeCell ref="E58:E60"/>
    <mergeCell ref="F58:F60"/>
    <mergeCell ref="G58:G60"/>
    <mergeCell ref="BI58:BK58"/>
    <mergeCell ref="H59:J59"/>
    <mergeCell ref="H60:J60"/>
    <mergeCell ref="A63:A78"/>
    <mergeCell ref="C63:J63"/>
    <mergeCell ref="B64:B78"/>
    <mergeCell ref="C64:E64"/>
    <mergeCell ref="H64:J64"/>
    <mergeCell ref="K64:BH64"/>
    <mergeCell ref="C65:C78"/>
    <mergeCell ref="D65:D72"/>
    <mergeCell ref="E65:G65"/>
    <mergeCell ref="H65:J65"/>
    <mergeCell ref="BI65:BK65"/>
    <mergeCell ref="E66:G66"/>
    <mergeCell ref="H66:J66"/>
    <mergeCell ref="E67:G67"/>
    <mergeCell ref="H67:J67"/>
    <mergeCell ref="E68:G68"/>
    <mergeCell ref="H68:J68"/>
    <mergeCell ref="E69:G69"/>
    <mergeCell ref="H69:J69"/>
    <mergeCell ref="E70:G70"/>
    <mergeCell ref="H70:J70"/>
    <mergeCell ref="E71:G71"/>
    <mergeCell ref="H71:J71"/>
    <mergeCell ref="E72:G72"/>
    <mergeCell ref="H72:J72"/>
    <mergeCell ref="D73:D78"/>
    <mergeCell ref="E73:G73"/>
    <mergeCell ref="H73:J73"/>
    <mergeCell ref="E74:G74"/>
    <mergeCell ref="H74:J74"/>
    <mergeCell ref="E75:G75"/>
    <mergeCell ref="H75:J75"/>
    <mergeCell ref="E76:G76"/>
    <mergeCell ref="H76:J76"/>
    <mergeCell ref="E77:G77"/>
    <mergeCell ref="H77:J77"/>
    <mergeCell ref="E78:G78"/>
    <mergeCell ref="H78:J78"/>
  </mergeCells>
  <conditionalFormatting sqref="K10:BH10">
    <cfRule type="cellIs" priority="2" operator="between" aboveAverage="0" equalAverage="0" bottom="0" percent="0" rank="0" text="" dxfId="0">
      <formula>201</formula>
      <formula>223</formula>
    </cfRule>
    <cfRule type="cellIs" priority="3" operator="lessThan" aboveAverage="0" equalAverage="0" bottom="0" percent="0" rank="0" text="" dxfId="1">
      <formula>201</formula>
    </cfRule>
    <cfRule type="cellIs" priority="4" operator="greaterThan" aboveAverage="0" equalAverage="0" bottom="0" percent="0" rank="0" text="" dxfId="2">
      <formula>201</formula>
    </cfRule>
  </conditionalFormatting>
  <conditionalFormatting sqref="K11:BH11">
    <cfRule type="cellIs" priority="5" operator="lessThan" aboveAverage="0" equalAverage="0" bottom="0" percent="0" rank="0" text="" dxfId="3">
      <formula>176</formula>
    </cfRule>
    <cfRule type="cellIs" priority="6" operator="between" aboveAverage="0" equalAverage="0" bottom="0" percent="0" rank="0" text="" dxfId="4">
      <formula>176</formula>
      <formula>196</formula>
    </cfRule>
    <cfRule type="cellIs" priority="7" operator="greaterThan" aboveAverage="0" equalAverage="0" bottom="0" percent="0" rank="0" text="" dxfId="5">
      <formula>196</formula>
    </cfRule>
  </conditionalFormatting>
  <conditionalFormatting sqref="K12:BH12">
    <cfRule type="cellIs" priority="8" operator="greaterThan" aboveAverage="0" equalAverage="0" bottom="0" percent="0" rank="0" text="" dxfId="6">
      <formula>2420</formula>
    </cfRule>
    <cfRule type="cellIs" priority="9" operator="between" aboveAverage="0" equalAverage="0" bottom="0" percent="0" rank="0" text="" dxfId="7">
      <formula>1980</formula>
      <formula>2420</formula>
    </cfRule>
    <cfRule type="cellIs" priority="10" operator="lessThan" aboveAverage="0" equalAverage="0" bottom="0" percent="0" rank="0" text="" dxfId="8">
      <formula>1980</formula>
    </cfRule>
  </conditionalFormatting>
  <conditionalFormatting sqref="K13:BH13">
    <cfRule type="cellIs" priority="11" operator="greaterThan" aboveAverage="0" equalAverage="0" bottom="0" percent="0" rank="0" text="" dxfId="9">
      <formula>1</formula>
    </cfRule>
    <cfRule type="cellIs" priority="12" operator="lessThan" aboveAverage="0" equalAverage="0" bottom="0" percent="0" rank="0" text="" dxfId="3">
      <formula>0.9</formula>
    </cfRule>
    <cfRule type="cellIs" priority="13" operator="between" aboveAverage="0" equalAverage="0" bottom="0" percent="0" rank="0" text="" dxfId="10">
      <formula>0.9</formula>
      <formula>1</formula>
    </cfRule>
  </conditionalFormatting>
  <conditionalFormatting sqref="K14:BH14">
    <cfRule type="cellIs" priority="14" operator="between" aboveAverage="0" equalAverage="0" bottom="0" percent="0" rank="0" text="" dxfId="11">
      <formula>60</formula>
      <formula>90</formula>
    </cfRule>
    <cfRule type="cellIs" priority="15" operator="lessThan" aboveAverage="0" equalAverage="0" bottom="0" percent="0" rank="0" text="" dxfId="9">
      <formula>60</formula>
    </cfRule>
    <cfRule type="cellIs" priority="16" operator="greaterThan" aboveAverage="0" equalAverage="0" bottom="0" percent="0" rank="0" text="" dxfId="12">
      <formula>90</formula>
    </cfRule>
  </conditionalFormatting>
  <conditionalFormatting sqref="K17:BH17">
    <cfRule type="cellIs" priority="17" operator="lessThan" aboveAverage="0" equalAverage="0" bottom="0" percent="0" rank="0" text="" dxfId="5">
      <formula>10</formula>
    </cfRule>
    <cfRule type="cellIs" priority="18" operator="between" aboveAverage="0" equalAverage="0" bottom="0" percent="0" rank="0" text="" dxfId="13">
      <formula>10</formula>
      <formula>15</formula>
    </cfRule>
    <cfRule type="cellIs" priority="19" operator="greaterThan" aboveAverage="0" equalAverage="0" bottom="0" percent="0" rank="0" text="" dxfId="14">
      <formula>15</formula>
    </cfRule>
  </conditionalFormatting>
  <conditionalFormatting sqref="K20:BH20">
    <cfRule type="cellIs" priority="20" operator="greaterThan" aboveAverage="0" equalAverage="0" bottom="0" percent="0" rank="0" text="" dxfId="12">
      <formula>7</formula>
    </cfRule>
    <cfRule type="cellIs" priority="21" operator="lessThan" aboveAverage="0" equalAverage="0" bottom="0" percent="0" rank="0" text="" dxfId="15">
      <formula>5</formula>
    </cfRule>
    <cfRule type="cellIs" priority="22" operator="between" aboveAverage="0" equalAverage="0" bottom="0" percent="0" rank="0" text="" dxfId="13">
      <formula>5</formula>
      <formula>7</formula>
    </cfRule>
  </conditionalFormatting>
  <conditionalFormatting sqref="K23:BH23">
    <cfRule type="cellIs" priority="23" operator="lessThan" aboveAverage="0" equalAverage="0" bottom="0" percent="0" rank="0" text="" dxfId="16">
      <formula>10</formula>
    </cfRule>
    <cfRule type="cellIs" priority="24" operator="greaterThan" aboveAverage="0" equalAverage="0" bottom="0" percent="0" rank="0" text="" dxfId="12">
      <formula>15</formula>
    </cfRule>
    <cfRule type="cellIs" priority="25" operator="between" aboveAverage="0" equalAverage="0" bottom="0" percent="0" rank="0" text="" dxfId="7">
      <formula>10</formula>
      <formula>15</formula>
    </cfRule>
    <cfRule type="cellIs" priority="26" operator="equal" aboveAverage="0" equalAverage="0" bottom="0" percent="0" rank="0" text="" dxfId="17">
      <formula>0</formula>
    </cfRule>
  </conditionalFormatting>
  <conditionalFormatting sqref="K26:BH26">
    <cfRule type="cellIs" priority="27" operator="greaterThan" aboveAverage="0" equalAverage="0" bottom="0" percent="0" rank="0" text="" dxfId="18">
      <formula>2646</formula>
    </cfRule>
    <cfRule type="cellIs" priority="28" operator="between" aboveAverage="0" equalAverage="0" bottom="0" percent="0" rank="0" text="" dxfId="19">
      <formula>2394</formula>
      <formula>2646</formula>
    </cfRule>
    <cfRule type="cellIs" priority="29" operator="lessThan" aboveAverage="0" equalAverage="0" bottom="0" percent="0" rank="0" text="" dxfId="20">
      <formula>2394</formula>
    </cfRule>
  </conditionalFormatting>
  <conditionalFormatting sqref="AA36:BH41 K36:Y41">
    <cfRule type="cellIs" priority="30" operator="greaterThan" aboveAverage="0" equalAverage="0" bottom="0" percent="0" rank="0" text="" dxfId="16">
      <formula>17</formula>
    </cfRule>
    <cfRule type="cellIs" priority="31" operator="lessThan" aboveAverage="0" equalAverage="0" bottom="0" percent="0" rank="0" text="" dxfId="21">
      <formula>16</formula>
    </cfRule>
    <cfRule type="cellIs" priority="32" operator="between" aboveAverage="0" equalAverage="0" bottom="0" percent="0" rank="0" text="" dxfId="4">
      <formula>16</formula>
      <formula>17</formula>
    </cfRule>
  </conditionalFormatting>
  <conditionalFormatting sqref="K42:BH57">
    <cfRule type="cellIs" priority="33" operator="between" aboveAverage="0" equalAverage="0" bottom="0" percent="0" rank="0" text="" dxfId="4">
      <formula>0.95</formula>
      <formula>1</formula>
    </cfRule>
    <cfRule type="cellIs" priority="34" operator="lessThan" aboveAverage="0" equalAverage="0" bottom="0" percent="0" rank="0" text="" dxfId="22">
      <formula>0.95</formula>
    </cfRule>
    <cfRule type="cellIs" priority="35" operator="greaterThan" aboveAverage="0" equalAverage="0" bottom="0" percent="0" rank="0" text="" dxfId="23">
      <formula>1</formula>
    </cfRule>
  </conditionalFormatting>
  <conditionalFormatting sqref="K58:BH58">
    <cfRule type="cellIs" priority="36" operator="lessThan" aboveAverage="0" equalAverage="0" bottom="0" percent="0" rank="0" text="" dxfId="20">
      <formula>0.52</formula>
    </cfRule>
    <cfRule type="cellIs" priority="37" operator="greaterThan" aboveAverage="0" equalAverage="0" bottom="0" percent="0" rank="0" text="" dxfId="23">
      <formula>0.58</formula>
    </cfRule>
    <cfRule type="cellIs" priority="38" operator="between" aboveAverage="0" equalAverage="0" bottom="0" percent="0" rank="0" text="" dxfId="10">
      <formula>0.52</formula>
      <formula>0.58</formula>
    </cfRule>
  </conditionalFormatting>
  <conditionalFormatting sqref="Q61:BH61">
    <cfRule type="cellIs" priority="39" operator="between" aboveAverage="0" equalAverage="0" bottom="0" percent="0" rank="0" text="" dxfId="24">
      <formula>171</formula>
      <formula>189</formula>
    </cfRule>
    <cfRule type="cellIs" priority="40" operator="greaterThan" aboveAverage="0" equalAverage="0" bottom="0" percent="0" rank="0" text="" dxfId="22">
      <formula>189</formula>
    </cfRule>
    <cfRule type="cellIs" priority="41" operator="lessThan" aboveAverage="0" equalAverage="0" bottom="0" percent="0" rank="0" text="" dxfId="25">
      <formula>171</formula>
    </cfRule>
  </conditionalFormatting>
  <conditionalFormatting sqref="Q62:BH62">
    <cfRule type="cellIs" priority="42" operator="lessThan" aboveAverage="0" equalAverage="0" bottom="0" percent="0" rank="0" text="" dxfId="16">
      <formula>91</formula>
    </cfRule>
    <cfRule type="cellIs" priority="43" operator="between" aboveAverage="0" equalAverage="0" bottom="0" percent="0" rank="0" text="" dxfId="4">
      <formula>91</formula>
      <formula>101</formula>
    </cfRule>
    <cfRule type="cellIs" priority="44" operator="greaterThan" aboveAverage="0" equalAverage="0" bottom="0" percent="0" rank="0" text="" dxfId="26">
      <formula>101</formula>
    </cfRule>
  </conditionalFormatting>
  <conditionalFormatting sqref="Z36:Z41">
    <cfRule type="cellIs" priority="45" operator="greaterThan" aboveAverage="0" equalAverage="0" bottom="0" percent="0" rank="0" text="" dxfId="16">
      <formula>17</formula>
    </cfRule>
    <cfRule type="cellIs" priority="46" operator="lessThan" aboveAverage="0" equalAverage="0" bottom="0" percent="0" rank="0" text="" dxfId="21">
      <formula>16</formula>
    </cfRule>
    <cfRule type="cellIs" priority="47" operator="between" aboveAverage="0" equalAverage="0" bottom="0" percent="0" rank="0" text="" dxfId="4">
      <formula>16</formula>
      <formula>17</formula>
    </cfRule>
  </conditionalFormatting>
  <conditionalFormatting sqref="Q35:BH35">
    <cfRule type="cellIs" priority="48" operator="greaterThan" aboveAverage="0" equalAverage="0" bottom="0" percent="0" rank="0" text="" dxfId="18">
      <formula>119</formula>
    </cfRule>
    <cfRule type="cellIs" priority="49" operator="between" aboveAverage="0" equalAverage="0" bottom="0" percent="0" rank="0" text="" dxfId="4">
      <formula>96</formula>
      <formula>119</formula>
    </cfRule>
    <cfRule type="cellIs" priority="50" operator="lessThanOrEqual" aboveAverage="0" equalAverage="0" bottom="0" percent="0" rank="0" text="" dxfId="2">
      <formula>96</formula>
    </cfRule>
  </conditionalFormatting>
  <printOptions headings="false" gridLines="false" gridLinesSet="true" horizontalCentered="false" verticalCentered="false"/>
  <pageMargins left="0.7875" right="0.7875" top="1.025" bottom="1.025"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&amp;C&amp;"Arial,Normal"&amp;10Página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3165</TotalTime>
  <Application>LibreOffice/6.1.4.2$Windows_X86_64 LibreOffice_project/9d0f32d1f0b509096fd65e0d4bec26ddd1938fd3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2017-12-20T10:28:04Z</dcterms:created>
  <dc:creator/>
  <dc:description/>
  <dc:language>es-CR</dc:language>
  <cp:lastModifiedBy/>
  <dcterms:modified xsi:type="dcterms:W3CDTF">2020-08-25T18:22:06Z</dcterms:modified>
  <cp:revision>311</cp:revision>
  <dc:subject/>
  <dc:title/>
</cp:coreProperties>
</file>