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omeza\Desktop\Cartago 2\Cartago\Despachos y Oficinas actualizadas\ORDD\Estudio cargas de trabajo nacional\Muestreos\Nicoya\"/>
    </mc:Choice>
  </mc:AlternateContent>
  <xr:revisionPtr revIDLastSave="0" documentId="13_ncr:1_{35E7CD56-461A-47EB-9970-B716262BF846}" xr6:coauthVersionLast="45" xr6:coauthVersionMax="45" xr10:uidLastSave="{00000000-0000-0000-0000-000000000000}"/>
  <bookViews>
    <workbookView xWindow="20370" yWindow="-120" windowWidth="29040" windowHeight="16440" tabRatio="417" xr2:uid="{00000000-000D-0000-FFFF-FFFF00000000}"/>
  </bookViews>
  <sheets>
    <sheet name="Indicadores" sheetId="2" r:id="rId1"/>
    <sheet name="Control de Cambi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Z38" i="2" l="1"/>
  <c r="Z37" i="2"/>
  <c r="Z36" i="2" s="1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Y38" i="2"/>
  <c r="AA37" i="2"/>
  <c r="AB37" i="2"/>
  <c r="AC37" i="2"/>
  <c r="AC36" i="2" s="1"/>
  <c r="AD37" i="2"/>
  <c r="AE37" i="2"/>
  <c r="AE36" i="2" s="1"/>
  <c r="AF37" i="2"/>
  <c r="AF36" i="2" s="1"/>
  <c r="AG37" i="2"/>
  <c r="AH37" i="2"/>
  <c r="AI37" i="2"/>
  <c r="AJ37" i="2"/>
  <c r="AK37" i="2"/>
  <c r="AK36" i="2" s="1"/>
  <c r="AL37" i="2"/>
  <c r="AM37" i="2"/>
  <c r="AN37" i="2"/>
  <c r="AN36" i="2" s="1"/>
  <c r="AO37" i="2"/>
  <c r="AP37" i="2"/>
  <c r="AQ37" i="2"/>
  <c r="AR37" i="2"/>
  <c r="AS37" i="2"/>
  <c r="AS36" i="2" s="1"/>
  <c r="AT37" i="2"/>
  <c r="AU37" i="2"/>
  <c r="AV37" i="2"/>
  <c r="AV36" i="2" s="1"/>
  <c r="AW37" i="2"/>
  <c r="AX37" i="2"/>
  <c r="AY37" i="2"/>
  <c r="AZ37" i="2"/>
  <c r="BA37" i="2"/>
  <c r="BA36" i="2" s="1"/>
  <c r="BB37" i="2"/>
  <c r="BC37" i="2"/>
  <c r="BD37" i="2"/>
  <c r="BD36" i="2" s="1"/>
  <c r="BE37" i="2"/>
  <c r="BF37" i="2"/>
  <c r="BG37" i="2"/>
  <c r="BH37" i="2"/>
  <c r="Y37" i="2"/>
  <c r="Y36" i="2" s="1"/>
  <c r="AD36" i="2"/>
  <c r="AG36" i="2"/>
  <c r="AH36" i="2"/>
  <c r="AL36" i="2"/>
  <c r="AO36" i="2"/>
  <c r="AP36" i="2"/>
  <c r="AT36" i="2"/>
  <c r="AW36" i="2"/>
  <c r="AX36" i="2"/>
  <c r="BB36" i="2"/>
  <c r="BE36" i="2"/>
  <c r="BF36" i="2"/>
  <c r="AA36" i="2"/>
  <c r="AB36" i="2"/>
  <c r="AI36" i="2"/>
  <c r="AJ36" i="2"/>
  <c r="AM36" i="2"/>
  <c r="AQ36" i="2"/>
  <c r="AR36" i="2"/>
  <c r="AU36" i="2"/>
  <c r="AY36" i="2"/>
  <c r="AZ36" i="2"/>
  <c r="BC36" i="2"/>
  <c r="BG36" i="2"/>
  <c r="BH36" i="2"/>
  <c r="Z33" i="2" l="1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Y33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Y15" i="2"/>
  <c r="Y9" i="2"/>
  <c r="U34" i="2"/>
  <c r="W34" i="2" s="1"/>
  <c r="P34" i="2"/>
  <c r="Q34" i="2" s="1"/>
  <c r="K34" i="2"/>
  <c r="L34" i="2" s="1"/>
  <c r="G34" i="2"/>
  <c r="U33" i="2"/>
  <c r="W33" i="2" s="1"/>
  <c r="P33" i="2"/>
  <c r="Q33" i="2" s="1"/>
  <c r="K33" i="2"/>
  <c r="L33" i="2" s="1"/>
  <c r="G33" i="2"/>
  <c r="K27" i="2"/>
  <c r="L27" i="2" s="1"/>
  <c r="U27" i="2" s="1"/>
  <c r="G27" i="2"/>
  <c r="P27" i="2" s="1"/>
  <c r="Q27" i="2" s="1"/>
  <c r="W27" i="2" s="1"/>
  <c r="K26" i="2"/>
  <c r="L26" i="2" s="1"/>
  <c r="U26" i="2" s="1"/>
  <c r="G26" i="2"/>
  <c r="P26" i="2" s="1"/>
  <c r="Q26" i="2" s="1"/>
  <c r="W26" i="2" s="1"/>
  <c r="K24" i="2"/>
  <c r="L24" i="2" s="1"/>
  <c r="U24" i="2" s="1"/>
  <c r="G24" i="2"/>
  <c r="P24" i="2" s="1"/>
  <c r="Q24" i="2" s="1"/>
  <c r="W24" i="2" s="1"/>
  <c r="K23" i="2"/>
  <c r="L23" i="2" s="1"/>
  <c r="U23" i="2" s="1"/>
  <c r="G23" i="2"/>
  <c r="P23" i="2" s="1"/>
  <c r="Q23" i="2" s="1"/>
  <c r="W23" i="2" s="1"/>
  <c r="U21" i="2"/>
  <c r="W21" i="2" s="1"/>
  <c r="P21" i="2"/>
  <c r="Q21" i="2" s="1"/>
  <c r="K21" i="2"/>
  <c r="L21" i="2" s="1"/>
  <c r="G21" i="2"/>
  <c r="U20" i="2"/>
  <c r="W20" i="2" s="1"/>
  <c r="P20" i="2"/>
  <c r="Q20" i="2" s="1"/>
  <c r="K20" i="2"/>
  <c r="L20" i="2" s="1"/>
  <c r="G20" i="2"/>
  <c r="U19" i="2"/>
  <c r="W19" i="2" s="1"/>
  <c r="P19" i="2"/>
  <c r="Q19" i="2" s="1"/>
  <c r="K19" i="2"/>
  <c r="L19" i="2" s="1"/>
  <c r="G19" i="2"/>
  <c r="U18" i="2"/>
  <c r="W18" i="2" s="1"/>
  <c r="P18" i="2"/>
  <c r="Q18" i="2" s="1"/>
  <c r="K18" i="2"/>
  <c r="L18" i="2" s="1"/>
  <c r="G18" i="2"/>
  <c r="K14" i="2"/>
  <c r="L14" i="2" s="1"/>
  <c r="U14" i="2" s="1"/>
  <c r="G14" i="2"/>
  <c r="P14" i="2" s="1"/>
  <c r="Q14" i="2" s="1"/>
  <c r="W14" i="2" s="1"/>
  <c r="G13" i="2"/>
  <c r="K13" i="2"/>
  <c r="L13" i="2" s="1"/>
  <c r="P13" i="2"/>
  <c r="Q13" i="2" s="1"/>
  <c r="U13" i="2"/>
  <c r="W13" i="2"/>
  <c r="G9" i="2"/>
  <c r="P9" i="2" s="1"/>
  <c r="Q9" i="2" s="1"/>
  <c r="W9" i="2" s="1"/>
  <c r="K8" i="2"/>
  <c r="L8" i="2" s="1"/>
  <c r="G8" i="2"/>
  <c r="K9" i="2"/>
  <c r="L9" i="2" s="1"/>
  <c r="U9" i="2" s="1"/>
  <c r="U8" i="2"/>
  <c r="W8" i="2" s="1"/>
  <c r="P8" i="2"/>
  <c r="Q8" i="2" s="1"/>
  <c r="Z29" i="2" l="1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Y29" i="2"/>
  <c r="Z26" i="2" l="1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Y26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Y23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Y20" i="2"/>
  <c r="Z9" i="2" l="1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</calcChain>
</file>

<file path=xl/sharedStrings.xml><?xml version="1.0" encoding="utf-8"?>
<sst xmlns="http://schemas.openxmlformats.org/spreadsheetml/2006/main" count="296" uniqueCount="68">
  <si>
    <t>Objetivo: Medir, controlar y verificar la gestión del despacho para su mejora continua.</t>
  </si>
  <si>
    <t>Detalles</t>
  </si>
  <si>
    <t>N°</t>
  </si>
  <si>
    <t>Cantidad de Escritos recibidos</t>
  </si>
  <si>
    <t>Rangos</t>
  </si>
  <si>
    <t>Seguimiento</t>
  </si>
  <si>
    <t>Categoría</t>
  </si>
  <si>
    <t>Indicadores</t>
  </si>
  <si>
    <t>Comentarios</t>
  </si>
  <si>
    <t>Cantidad de Escritos remitidos por medio de CEREDOC</t>
  </si>
  <si>
    <t>Cantidad de Escritos remitidos por medio de Correo Electrónico</t>
  </si>
  <si>
    <t>Cantidad de Fax remitidos físicamente</t>
  </si>
  <si>
    <t>&gt;</t>
  </si>
  <si>
    <t>&lt;</t>
  </si>
  <si>
    <t>Rendimiento Estadístico</t>
  </si>
  <si>
    <t>Operacional</t>
  </si>
  <si>
    <t>Cantidad de escritos remitidos por CEREDOC+ escritos remitidos por correo electrónico+escritos remitidos por fax</t>
  </si>
  <si>
    <t>CEREDOC</t>
  </si>
  <si>
    <t>Cantidad de días hábiles del mes</t>
  </si>
  <si>
    <t>Puesto</t>
  </si>
  <si>
    <t>Personal de la oficina de Recepción de Documentos de Cartago</t>
  </si>
  <si>
    <t>Cantidad de días por cada persona técnica administrativa que se dedicó a otras funciones diferentes a su cargo, vacaciones, incapacidades, capacitaciones…</t>
  </si>
  <si>
    <t>Cantidad de escritos incorporados en el sistema</t>
  </si>
  <si>
    <t>Cantidad de demandas nuevas registradas e incorporadas en el sistema</t>
  </si>
  <si>
    <t>Porcentaje de rendimiento del personal</t>
  </si>
  <si>
    <t>Control de correo electrónico</t>
  </si>
  <si>
    <t xml:space="preserve">Personal de la Oficina </t>
  </si>
  <si>
    <t>Plazos</t>
  </si>
  <si>
    <t>Plazo de envío de documentos a los despachos (más antiguo)</t>
  </si>
  <si>
    <t>Cantidad de demandas nuevas remitidas por CREDOC</t>
  </si>
  <si>
    <t xml:space="preserve">Fecha de recibido de documento más antiguo pendiente  </t>
  </si>
  <si>
    <t>Fecha de registro de información en indicadores</t>
  </si>
  <si>
    <t>Control de documentos recibidos</t>
  </si>
  <si>
    <t>Cantidad de asuntos nuevos pendientes de incorporar en el sistema y enviar a los despachos</t>
  </si>
  <si>
    <t>Cantidad de escritos pendientes de incorporar en el sistema y enviar a los despachos</t>
  </si>
  <si>
    <t>Tabla de pesos estandarizados</t>
  </si>
  <si>
    <t>Atención de persona usuaria</t>
  </si>
  <si>
    <t>Incorp. y envío de demandas nuevas</t>
  </si>
  <si>
    <t>Incorp. y envío de escritos</t>
  </si>
  <si>
    <t>Proceso</t>
  </si>
  <si>
    <t>Cantidad de Escritos remitidos</t>
  </si>
  <si>
    <t>Libro de conocimiento</t>
  </si>
  <si>
    <t>Nivel óptimo</t>
  </si>
  <si>
    <t>Nivel Favorable</t>
  </si>
  <si>
    <t>Nivel Medio</t>
  </si>
  <si>
    <t>Nivel Bajo</t>
  </si>
  <si>
    <t>Nivel Crítico</t>
  </si>
  <si>
    <t>&gt;=</t>
  </si>
  <si>
    <t>&lt;=</t>
  </si>
  <si>
    <t>X</t>
  </si>
  <si>
    <t>Cantidad de demandas  nuevas remitidas</t>
  </si>
  <si>
    <t>Cantidad de demandas nuevas recibidas</t>
  </si>
  <si>
    <t>Aux. Admin. Apoyo</t>
  </si>
  <si>
    <t>Cuota diaria (peso en min)</t>
  </si>
  <si>
    <t>Peso por unidad (en min)</t>
  </si>
  <si>
    <t>Aux. Administrativo(a)</t>
  </si>
  <si>
    <t>Cantidad de personas usurias atendidas (ORDD solamente)</t>
  </si>
  <si>
    <t>Cantidad de documentos enviados por Gestión en Línea a despachos de otros Circuitos Judiciales</t>
  </si>
  <si>
    <t>INDICADORES DE GESTIÓN
RECEPCIÓN DE DOCUMENTOS DEL CIRCUITO JUDICIAL DE NICOYA</t>
  </si>
  <si>
    <t>Envío de documentos por Gestión en Línea a despachos de otros Circuitos Judiciales</t>
  </si>
  <si>
    <t>Emisión de certificaciones (antecedentes penales y Pensión Alimentaria)</t>
  </si>
  <si>
    <r>
      <t xml:space="preserve">Cantidad de certificaciones emitidas
 </t>
    </r>
    <r>
      <rPr>
        <b/>
        <sz val="8"/>
        <color rgb="FF000000"/>
        <rFont val="Arial"/>
        <family val="2"/>
      </rPr>
      <t>(antecedentes penales y Pensión Alimentaria)</t>
    </r>
  </si>
  <si>
    <t>CONTROL DE CAMBIOS EN LA MATRIZ DE INDICADORES</t>
  </si>
  <si>
    <t>Fecha</t>
  </si>
  <si>
    <t>Profesional</t>
  </si>
  <si>
    <t>Detalle de cambios</t>
  </si>
  <si>
    <t>parámetros (antes)</t>
  </si>
  <si>
    <t>parámetros (ahora)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</si>
</sst>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0.0%"/>
  </numFmts>
  <fonts count="47">
    <font>
      <sz val="10"/>
      <color rgb="FF000000"/>
      <name val="Arial1"/>
      <charset val="1"/>
    </font>
    <font>
      <sz val="10"/>
      <color rgb="FF000000"/>
      <name val="Arial1"/>
      <charset val="1"/>
    </font>
    <font>
      <sz val="9"/>
      <color rgb="FF000000"/>
      <name val="Arial1"/>
      <charset val="1"/>
    </font>
    <font>
      <b/>
      <sz val="9"/>
      <color rgb="FF000000"/>
      <name val="Arial1"/>
      <charset val="1"/>
    </font>
    <font>
      <b/>
      <sz val="9"/>
      <color rgb="FF000000"/>
      <name val="Arial2"/>
      <charset val="1"/>
    </font>
    <font>
      <b/>
      <sz val="9"/>
      <color rgb="FF000000"/>
      <name val="Book Antiqua"/>
      <family val="1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2"/>
    </font>
    <font>
      <sz val="9"/>
      <color rgb="FF000000"/>
      <name val="Arial2"/>
    </font>
    <font>
      <b/>
      <sz val="9"/>
      <color rgb="FF000000"/>
      <name val="Arial"/>
      <family val="2"/>
    </font>
    <font>
      <b/>
      <sz val="9"/>
      <color rgb="FF000000"/>
      <name val="Arial1"/>
    </font>
    <font>
      <b/>
      <sz val="9"/>
      <color rgb="FF00B050"/>
      <name val="Arial2"/>
      <charset val="1"/>
    </font>
    <font>
      <b/>
      <sz val="8"/>
      <color rgb="FF000000"/>
      <name val="Arial2"/>
    </font>
    <font>
      <b/>
      <sz val="9"/>
      <color theme="1"/>
      <name val="Arial1"/>
      <charset val="1"/>
    </font>
    <font>
      <i/>
      <sz val="9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rgb="FF000000"/>
      <name val="Book Antiqua"/>
      <family val="1"/>
    </font>
    <font>
      <sz val="10"/>
      <color rgb="FF000000"/>
      <name val="Book Antiqua"/>
      <family val="1"/>
    </font>
    <font>
      <b/>
      <sz val="14"/>
      <color theme="0"/>
      <name val="Book Antiqua"/>
      <family val="1"/>
    </font>
    <font>
      <b/>
      <sz val="9"/>
      <color theme="0"/>
      <name val="Arial2"/>
      <charset val="1"/>
    </font>
    <font>
      <b/>
      <sz val="12"/>
      <color rgb="FF000000"/>
      <name val="Book Antiqua"/>
      <family val="1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9"/>
      <color theme="0"/>
      <name val="Arial2"/>
    </font>
    <font>
      <sz val="9"/>
      <color theme="0"/>
      <name val="Arial1"/>
      <charset val="1"/>
    </font>
    <font>
      <sz val="8"/>
      <color rgb="FF000000"/>
      <name val="Arial"/>
      <family val="2"/>
    </font>
    <font>
      <b/>
      <sz val="9"/>
      <color rgb="FF0070C0"/>
      <name val="Arial2"/>
      <charset val="1"/>
    </font>
    <font>
      <b/>
      <sz val="9"/>
      <color rgb="FFD07C00"/>
      <name val="Arial2"/>
    </font>
    <font>
      <b/>
      <sz val="9"/>
      <color rgb="FFE7E200"/>
      <name val="Arial2"/>
    </font>
    <font>
      <b/>
      <sz val="9"/>
      <color rgb="FFFF0000"/>
      <name val="Arial2"/>
    </font>
    <font>
      <b/>
      <sz val="9"/>
      <color theme="0"/>
      <name val="Arial2"/>
    </font>
    <font>
      <b/>
      <sz val="8"/>
      <color rgb="FF000000"/>
      <name val="Arial"/>
      <family val="2"/>
    </font>
    <font>
      <b/>
      <sz val="8"/>
      <color rgb="FF002060"/>
      <name val="Arial"/>
      <family val="2"/>
    </font>
    <font>
      <b/>
      <sz val="8"/>
      <color rgb="FF00B050"/>
      <name val="Arial"/>
      <family val="2"/>
    </font>
    <font>
      <b/>
      <sz val="8"/>
      <color rgb="FFFFCC00"/>
      <name val="Arial"/>
      <family val="2"/>
    </font>
    <font>
      <b/>
      <sz val="8"/>
      <color rgb="FFFF0000"/>
      <name val="Arial"/>
      <family val="2"/>
    </font>
    <font>
      <b/>
      <sz val="8"/>
      <color rgb="FFCD5D11"/>
      <name val="Arial"/>
      <family val="2"/>
    </font>
    <font>
      <b/>
      <sz val="8"/>
      <color rgb="FFEA9C00"/>
      <name val="Arial"/>
      <family val="2"/>
    </font>
    <font>
      <b/>
      <sz val="8"/>
      <color rgb="FFD07C00"/>
      <name val="Arial"/>
      <family val="2"/>
    </font>
    <font>
      <b/>
      <sz val="8"/>
      <color theme="8" tint="-0.499984740745262"/>
      <name val="Arial"/>
      <family val="2"/>
    </font>
    <font>
      <b/>
      <sz val="13.5"/>
      <color indexed="8"/>
      <name val="Book Antiqua"/>
      <family val="1"/>
    </font>
    <font>
      <sz val="10"/>
      <color indexed="8"/>
      <name val="Calibri"/>
      <family val="2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color theme="0"/>
      <name val="Book Antiqua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theme="1"/>
        <bgColor rgb="FF993300"/>
      </patternFill>
    </fill>
    <fill>
      <patternFill patternType="solid">
        <fgColor theme="1"/>
        <bgColor rgb="FFFFF200"/>
      </patternFill>
    </fill>
    <fill>
      <patternFill patternType="solid">
        <fgColor theme="1"/>
        <bgColor rgb="FF00A933"/>
      </patternFill>
    </fill>
    <fill>
      <patternFill patternType="solid">
        <fgColor theme="4" tint="0.39997558519241921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rgb="FF0070C0"/>
        <bgColor rgb="FFFFCC00"/>
      </patternFill>
    </fill>
    <fill>
      <patternFill patternType="solid">
        <fgColor theme="8" tint="0.79998168889431442"/>
        <bgColor rgb="FFFFCC00"/>
      </patternFill>
    </fill>
    <fill>
      <patternFill patternType="solid">
        <fgColor rgb="FF0070C0"/>
        <bgColor rgb="FF0066CC"/>
      </patternFill>
    </fill>
    <fill>
      <patternFill patternType="solid">
        <fgColor theme="1"/>
        <bgColor rgb="FFFFFFCC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993300"/>
      </patternFill>
    </fill>
    <fill>
      <patternFill patternType="solid">
        <fgColor rgb="FFFAF590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92D050"/>
        <bgColor rgb="FFFFFFCC"/>
      </patternFill>
    </fill>
    <fill>
      <patternFill patternType="solid">
        <fgColor rgb="FFA0EC88"/>
        <bgColor rgb="FFFFFFCC"/>
      </patternFill>
    </fill>
    <fill>
      <patternFill patternType="solid">
        <fgColor rgb="FF99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8" tint="0.79998168889431442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rgb="FFFFF200"/>
      </patternFill>
    </fill>
    <fill>
      <patternFill patternType="solid">
        <fgColor rgb="FF00B050"/>
        <bgColor rgb="FF00A93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9933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93300"/>
      </patternFill>
    </fill>
    <fill>
      <patternFill patternType="solid">
        <fgColor theme="0" tint="-0.499984740745262"/>
        <bgColor rgb="FFFFF200"/>
      </patternFill>
    </fill>
    <fill>
      <patternFill patternType="solid">
        <fgColor theme="0" tint="-0.499984740745262"/>
        <bgColor rgb="FF00A933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6">
    <xf numFmtId="0" fontId="0" fillId="0" borderId="0" xfId="0"/>
    <xf numFmtId="1" fontId="8" fillId="0" borderId="4" xfId="0" applyNumberFormat="1" applyFont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 vertical="center"/>
    </xf>
    <xf numFmtId="9" fontId="21" fillId="26" borderId="17" xfId="0" applyNumberFormat="1" applyFont="1" applyFill="1" applyBorder="1" applyAlignment="1" applyProtection="1">
      <alignment horizontal="center" vertical="center"/>
      <protection locked="0"/>
    </xf>
    <xf numFmtId="1" fontId="22" fillId="26" borderId="21" xfId="0" applyNumberFormat="1" applyFont="1" applyFill="1" applyBorder="1" applyAlignment="1" applyProtection="1">
      <alignment horizontal="center" vertical="center" wrapText="1"/>
      <protection locked="0"/>
    </xf>
    <xf numFmtId="9" fontId="21" fillId="26" borderId="18" xfId="0" applyNumberFormat="1" applyFont="1" applyFill="1" applyBorder="1" applyAlignment="1" applyProtection="1">
      <alignment horizontal="center" vertical="center"/>
      <protection locked="0"/>
    </xf>
    <xf numFmtId="9" fontId="21" fillId="29" borderId="20" xfId="0" applyNumberFormat="1" applyFont="1" applyFill="1" applyBorder="1" applyAlignment="1" applyProtection="1">
      <alignment horizontal="center" vertical="center"/>
      <protection locked="0"/>
    </xf>
    <xf numFmtId="9" fontId="23" fillId="30" borderId="17" xfId="0" applyNumberFormat="1" applyFont="1" applyFill="1" applyBorder="1" applyAlignment="1" applyProtection="1">
      <alignment horizontal="center" vertical="center"/>
      <protection locked="0"/>
    </xf>
    <xf numFmtId="1" fontId="22" fillId="30" borderId="21" xfId="0" applyNumberFormat="1" applyFont="1" applyFill="1" applyBorder="1" applyAlignment="1" applyProtection="1">
      <alignment horizontal="center" vertical="center" wrapText="1"/>
      <protection locked="0"/>
    </xf>
    <xf numFmtId="9" fontId="23" fillId="30" borderId="18" xfId="0" applyNumberFormat="1" applyFont="1" applyFill="1" applyBorder="1" applyAlignment="1" applyProtection="1">
      <alignment horizontal="center" vertical="center"/>
      <protection locked="0"/>
    </xf>
    <xf numFmtId="0" fontId="24" fillId="28" borderId="20" xfId="0" applyFont="1" applyFill="1" applyBorder="1" applyAlignment="1" applyProtection="1">
      <alignment horizontal="center" vertical="center"/>
      <protection locked="0"/>
    </xf>
    <xf numFmtId="9" fontId="24" fillId="28" borderId="20" xfId="0" applyNumberFormat="1" applyFont="1" applyFill="1" applyBorder="1" applyAlignment="1" applyProtection="1">
      <alignment horizontal="center" vertical="center"/>
      <protection locked="0"/>
    </xf>
    <xf numFmtId="1" fontId="22" fillId="29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27" borderId="20" xfId="0" applyFont="1" applyFill="1" applyBorder="1" applyAlignment="1" applyProtection="1">
      <alignment horizontal="center" vertical="center"/>
      <protection locked="0"/>
    </xf>
    <xf numFmtId="9" fontId="24" fillId="27" borderId="20" xfId="0" applyNumberFormat="1" applyFont="1" applyFill="1" applyBorder="1" applyAlignment="1" applyProtection="1">
      <alignment horizontal="center" vertical="center"/>
      <protection locked="0"/>
    </xf>
    <xf numFmtId="0" fontId="24" fillId="14" borderId="0" xfId="0" applyFont="1" applyFill="1" applyBorder="1" applyAlignment="1" applyProtection="1">
      <alignment horizontal="center" vertical="center" wrapText="1"/>
      <protection locked="0"/>
    </xf>
    <xf numFmtId="9" fontId="24" fillId="14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1" fontId="34" fillId="0" borderId="21" xfId="1" applyNumberFormat="1" applyFont="1" applyBorder="1" applyAlignment="1" applyProtection="1">
      <alignment horizontal="center" vertical="center" wrapText="1"/>
      <protection locked="0"/>
    </xf>
    <xf numFmtId="1" fontId="35" fillId="0" borderId="21" xfId="0" applyNumberFormat="1" applyFont="1" applyBorder="1" applyAlignment="1" applyProtection="1">
      <alignment horizontal="center" vertical="center" wrapText="1"/>
      <protection locked="0"/>
    </xf>
    <xf numFmtId="1" fontId="36" fillId="0" borderId="21" xfId="0" applyNumberFormat="1" applyFont="1" applyBorder="1" applyAlignment="1" applyProtection="1">
      <alignment horizontal="center" vertical="center" wrapText="1"/>
      <protection locked="0"/>
    </xf>
    <xf numFmtId="165" fontId="37" fillId="0" borderId="21" xfId="0" applyNumberFormat="1" applyFont="1" applyBorder="1" applyAlignment="1" applyProtection="1">
      <alignment horizontal="center" vertical="center" wrapText="1"/>
      <protection locked="0"/>
    </xf>
    <xf numFmtId="1" fontId="37" fillId="0" borderId="21" xfId="1" applyNumberFormat="1" applyFont="1" applyBorder="1" applyAlignment="1" applyProtection="1">
      <alignment horizontal="center" vertical="center" wrapText="1"/>
      <protection locked="0"/>
    </xf>
    <xf numFmtId="1" fontId="34" fillId="0" borderId="21" xfId="0" applyNumberFormat="1" applyFont="1" applyBorder="1" applyAlignment="1" applyProtection="1">
      <alignment horizontal="center" vertical="center" wrapText="1"/>
      <protection locked="0"/>
    </xf>
    <xf numFmtId="1" fontId="37" fillId="0" borderId="21" xfId="0" applyNumberFormat="1" applyFont="1" applyBorder="1" applyAlignment="1" applyProtection="1">
      <alignment horizontal="center" vertical="center" wrapText="1"/>
      <protection locked="0"/>
    </xf>
    <xf numFmtId="1" fontId="21" fillId="26" borderId="21" xfId="0" applyNumberFormat="1" applyFont="1" applyFill="1" applyBorder="1" applyAlignment="1" applyProtection="1">
      <alignment horizontal="center" vertical="center" wrapText="1"/>
      <protection locked="0"/>
    </xf>
    <xf numFmtId="1" fontId="21" fillId="29" borderId="21" xfId="0" applyNumberFormat="1" applyFont="1" applyFill="1" applyBorder="1" applyAlignment="1" applyProtection="1">
      <alignment horizontal="center" vertical="center" wrapText="1"/>
      <protection locked="0"/>
    </xf>
    <xf numFmtId="1" fontId="21" fillId="30" borderId="21" xfId="1" applyNumberFormat="1" applyFont="1" applyFill="1" applyBorder="1" applyAlignment="1" applyProtection="1">
      <alignment horizontal="center" vertical="center" wrapText="1"/>
      <protection locked="0"/>
    </xf>
    <xf numFmtId="1" fontId="21" fillId="30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33" borderId="20" xfId="0" applyFont="1" applyFill="1" applyBorder="1" applyAlignment="1" applyProtection="1">
      <alignment horizontal="center" vertical="center"/>
      <protection locked="0"/>
    </xf>
    <xf numFmtId="1" fontId="24" fillId="33" borderId="21" xfId="1" applyNumberFormat="1" applyFont="1" applyFill="1" applyBorder="1" applyAlignment="1" applyProtection="1">
      <alignment horizontal="center" vertical="center" wrapText="1"/>
      <protection locked="0"/>
    </xf>
    <xf numFmtId="1" fontId="24" fillId="33" borderId="21" xfId="0" applyNumberFormat="1" applyFont="1" applyFill="1" applyBorder="1" applyAlignment="1" applyProtection="1">
      <alignment horizontal="center" vertical="center" wrapText="1"/>
      <protection locked="0"/>
    </xf>
    <xf numFmtId="165" fontId="24" fillId="27" borderId="21" xfId="0" applyNumberFormat="1" applyFont="1" applyFill="1" applyBorder="1" applyAlignment="1" applyProtection="1">
      <alignment horizontal="center" vertical="center" wrapText="1"/>
      <protection locked="0"/>
    </xf>
    <xf numFmtId="1" fontId="24" fillId="27" borderId="21" xfId="1" applyNumberFormat="1" applyFont="1" applyFill="1" applyBorder="1" applyAlignment="1" applyProtection="1">
      <alignment horizontal="center" vertical="center" wrapText="1"/>
      <protection locked="0"/>
    </xf>
    <xf numFmtId="1" fontId="24" fillId="27" borderId="21" xfId="0" applyNumberFormat="1" applyFont="1" applyFill="1" applyBorder="1" applyAlignment="1" applyProtection="1">
      <alignment horizontal="center" vertical="center" wrapText="1"/>
      <protection locked="0"/>
    </xf>
    <xf numFmtId="1" fontId="23" fillId="26" borderId="21" xfId="0" applyNumberFormat="1" applyFont="1" applyFill="1" applyBorder="1" applyAlignment="1" applyProtection="1">
      <alignment horizontal="center" vertical="center" wrapText="1"/>
      <protection locked="0"/>
    </xf>
    <xf numFmtId="1" fontId="23" fillId="29" borderId="21" xfId="0" applyNumberFormat="1" applyFont="1" applyFill="1" applyBorder="1" applyAlignment="1" applyProtection="1">
      <alignment horizontal="center" vertical="center" wrapText="1"/>
      <protection locked="0"/>
    </xf>
    <xf numFmtId="1" fontId="23" fillId="30" borderId="21" xfId="1" applyNumberFormat="1" applyFont="1" applyFill="1" applyBorder="1" applyAlignment="1" applyProtection="1">
      <alignment horizontal="center" vertical="center" wrapText="1"/>
      <protection locked="0"/>
    </xf>
    <xf numFmtId="1" fontId="23" fillId="30" borderId="21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21" xfId="0" applyNumberFormat="1" applyFont="1" applyBorder="1" applyAlignment="1" applyProtection="1">
      <alignment horizontal="center" vertical="center" wrapText="1"/>
      <protection locked="0"/>
    </xf>
    <xf numFmtId="1" fontId="39" fillId="0" borderId="21" xfId="1" applyNumberFormat="1" applyFont="1" applyBorder="1" applyAlignment="1" applyProtection="1">
      <alignment horizontal="center" vertical="center" wrapText="1"/>
      <protection locked="0"/>
    </xf>
    <xf numFmtId="1" fontId="39" fillId="0" borderId="21" xfId="0" applyNumberFormat="1" applyFont="1" applyBorder="1" applyAlignment="1" applyProtection="1">
      <alignment horizontal="center" vertical="center" wrapText="1"/>
      <protection locked="0"/>
    </xf>
    <xf numFmtId="1" fontId="40" fillId="0" borderId="21" xfId="0" applyNumberFormat="1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/>
      <protection locked="0"/>
    </xf>
    <xf numFmtId="1" fontId="41" fillId="0" borderId="21" xfId="0" applyNumberFormat="1" applyFont="1" applyBorder="1" applyAlignment="1" applyProtection="1">
      <alignment horizontal="center" vertical="center" wrapText="1"/>
      <protection locked="0"/>
    </xf>
    <xf numFmtId="165" fontId="8" fillId="0" borderId="4" xfId="1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10" borderId="10" xfId="0" applyFont="1" applyFill="1" applyBorder="1" applyAlignment="1" applyProtection="1">
      <alignment vertical="center" wrapText="1"/>
      <protection locked="0"/>
    </xf>
    <xf numFmtId="0" fontId="4" fillId="10" borderId="11" xfId="0" applyFont="1" applyFill="1" applyBorder="1" applyAlignment="1" applyProtection="1">
      <alignment vertical="center" wrapText="1"/>
      <protection locked="0"/>
    </xf>
    <xf numFmtId="0" fontId="4" fillId="10" borderId="6" xfId="0" applyFont="1" applyFill="1" applyBorder="1" applyAlignment="1" applyProtection="1">
      <alignment vertical="center" wrapText="1"/>
      <protection locked="0"/>
    </xf>
    <xf numFmtId="0" fontId="4" fillId="10" borderId="15" xfId="0" applyFont="1" applyFill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4" xfId="0" applyFont="1" applyFill="1" applyBorder="1" applyAlignment="1" applyProtection="1">
      <alignment horizontal="left" vertical="center" wrapText="1"/>
      <protection locked="0"/>
    </xf>
    <xf numFmtId="165" fontId="27" fillId="8" borderId="4" xfId="0" applyNumberFormat="1" applyFont="1" applyFill="1" applyBorder="1" applyAlignment="1" applyProtection="1">
      <alignment horizontal="center" vertical="center" wrapText="1"/>
      <protection locked="0"/>
    </xf>
    <xf numFmtId="1" fontId="25" fillId="14" borderId="4" xfId="0" applyNumberFormat="1" applyFont="1" applyFill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165" fontId="1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5" borderId="4" xfId="0" applyFont="1" applyFill="1" applyBorder="1" applyAlignment="1" applyProtection="1">
      <alignment horizontal="left" vertical="center" wrapText="1"/>
      <protection locked="0"/>
    </xf>
    <xf numFmtId="3" fontId="4" fillId="4" borderId="4" xfId="0" applyNumberFormat="1" applyFont="1" applyFill="1" applyBorder="1" applyAlignment="1" applyProtection="1">
      <alignment horizontal="center" vertical="center"/>
      <protection locked="0"/>
    </xf>
    <xf numFmtId="3" fontId="4" fillId="5" borderId="4" xfId="0" applyNumberFormat="1" applyFont="1" applyFill="1" applyBorder="1" applyAlignment="1" applyProtection="1">
      <alignment horizontal="center" vertical="center"/>
      <protection locked="0"/>
    </xf>
    <xf numFmtId="3" fontId="4" fillId="6" borderId="4" xfId="0" applyNumberFormat="1" applyFont="1" applyFill="1" applyBorder="1" applyAlignment="1" applyProtection="1">
      <alignment horizontal="center" vertical="center"/>
      <protection locked="0"/>
    </xf>
    <xf numFmtId="3" fontId="7" fillId="14" borderId="4" xfId="0" applyNumberFormat="1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left" vertical="center" wrapText="1"/>
      <protection locked="0"/>
    </xf>
    <xf numFmtId="3" fontId="3" fillId="14" borderId="4" xfId="0" applyNumberFormat="1" applyFont="1" applyFill="1" applyBorder="1" applyProtection="1">
      <protection locked="0"/>
    </xf>
    <xf numFmtId="3" fontId="32" fillId="33" borderId="4" xfId="0" applyNumberFormat="1" applyFont="1" applyFill="1" applyBorder="1" applyAlignment="1" applyProtection="1">
      <alignment horizontal="center" vertical="center"/>
      <protection locked="0"/>
    </xf>
    <xf numFmtId="3" fontId="7" fillId="26" borderId="4" xfId="0" applyNumberFormat="1" applyFont="1" applyFill="1" applyBorder="1" applyAlignment="1" applyProtection="1">
      <alignment horizontal="center" vertical="center"/>
      <protection locked="0"/>
    </xf>
    <xf numFmtId="3" fontId="7" fillId="29" borderId="4" xfId="0" applyNumberFormat="1" applyFont="1" applyFill="1" applyBorder="1" applyAlignment="1" applyProtection="1">
      <alignment horizontal="center" vertical="center"/>
      <protection locked="0"/>
    </xf>
    <xf numFmtId="3" fontId="7" fillId="30" borderId="4" xfId="0" applyNumberFormat="1" applyFont="1" applyFill="1" applyBorder="1" applyAlignment="1" applyProtection="1">
      <alignment horizontal="center" vertical="center"/>
      <protection locked="0"/>
    </xf>
    <xf numFmtId="3" fontId="32" fillId="27" borderId="4" xfId="0" applyNumberFormat="1" applyFont="1" applyFill="1" applyBorder="1" applyAlignment="1" applyProtection="1">
      <alignment horizontal="center" vertical="center"/>
      <protection locked="0"/>
    </xf>
    <xf numFmtId="14" fontId="8" fillId="0" borderId="4" xfId="0" applyNumberFormat="1" applyFont="1" applyBorder="1" applyAlignment="1" applyProtection="1">
      <alignment horizontal="center" vertical="center"/>
      <protection locked="0"/>
    </xf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165" fontId="15" fillId="9" borderId="4" xfId="0" applyNumberFormat="1" applyFont="1" applyFill="1" applyBorder="1" applyAlignment="1" applyProtection="1">
      <alignment horizontal="center" vertical="center" wrapText="1"/>
      <protection locked="0"/>
    </xf>
    <xf numFmtId="165" fontId="14" fillId="9" borderId="4" xfId="0" applyNumberFormat="1" applyFont="1" applyFill="1" applyBorder="1" applyAlignment="1" applyProtection="1">
      <alignment horizontal="left" vertical="center" wrapText="1"/>
      <protection locked="0"/>
    </xf>
    <xf numFmtId="3" fontId="28" fillId="35" borderId="4" xfId="0" applyNumberFormat="1" applyFont="1" applyFill="1" applyBorder="1" applyAlignment="1" applyProtection="1">
      <alignment horizontal="center" vertical="center"/>
      <protection locked="0"/>
    </xf>
    <xf numFmtId="3" fontId="11" fillId="35" borderId="4" xfId="0" applyNumberFormat="1" applyFont="1" applyFill="1" applyBorder="1" applyAlignment="1" applyProtection="1">
      <alignment horizontal="center" vertical="center"/>
      <protection locked="0"/>
    </xf>
    <xf numFmtId="3" fontId="30" fillId="35" borderId="4" xfId="0" applyNumberFormat="1" applyFont="1" applyFill="1" applyBorder="1" applyAlignment="1" applyProtection="1">
      <alignment horizontal="center" vertical="center"/>
      <protection locked="0"/>
    </xf>
    <xf numFmtId="3" fontId="29" fillId="35" borderId="4" xfId="0" applyNumberFormat="1" applyFont="1" applyFill="1" applyBorder="1" applyAlignment="1" applyProtection="1">
      <alignment horizontal="center" vertical="center"/>
      <protection locked="0"/>
    </xf>
    <xf numFmtId="3" fontId="31" fillId="35" borderId="4" xfId="0" applyNumberFormat="1" applyFont="1" applyFill="1" applyBorder="1" applyAlignment="1" applyProtection="1">
      <alignment horizontal="center" vertical="center"/>
      <protection locked="0"/>
    </xf>
    <xf numFmtId="1" fontId="8" fillId="0" borderId="4" xfId="0" applyNumberFormat="1" applyFont="1" applyFill="1" applyBorder="1" applyAlignment="1" applyProtection="1">
      <alignment horizontal="center" vertical="center"/>
      <protection locked="0"/>
    </xf>
    <xf numFmtId="3" fontId="4" fillId="36" borderId="4" xfId="0" applyNumberFormat="1" applyFont="1" applyFill="1" applyBorder="1" applyAlignment="1" applyProtection="1">
      <alignment horizontal="center" vertical="center"/>
      <protection locked="0"/>
    </xf>
    <xf numFmtId="3" fontId="4" fillId="36" borderId="4" xfId="1" applyNumberFormat="1" applyFont="1" applyFill="1" applyBorder="1" applyAlignment="1" applyProtection="1">
      <alignment horizontal="center" vertical="center"/>
      <protection locked="0"/>
    </xf>
    <xf numFmtId="3" fontId="4" fillId="37" borderId="4" xfId="1" applyNumberFormat="1" applyFont="1" applyFill="1" applyBorder="1" applyAlignment="1" applyProtection="1">
      <alignment horizontal="center" vertical="center"/>
      <protection locked="0"/>
    </xf>
    <xf numFmtId="3" fontId="4" fillId="37" borderId="4" xfId="0" applyNumberFormat="1" applyFont="1" applyFill="1" applyBorder="1" applyAlignment="1" applyProtection="1">
      <alignment horizontal="center" vertical="center"/>
      <protection locked="0"/>
    </xf>
    <xf numFmtId="3" fontId="4" fillId="38" borderId="4" xfId="0" applyNumberFormat="1" applyFont="1" applyFill="1" applyBorder="1" applyAlignment="1" applyProtection="1">
      <alignment horizontal="center" vertical="center"/>
      <protection locked="0"/>
    </xf>
    <xf numFmtId="3" fontId="4" fillId="38" borderId="4" xfId="1" applyNumberFormat="1" applyFont="1" applyFill="1" applyBorder="1" applyAlignment="1" applyProtection="1">
      <alignment horizontal="center" vertical="center"/>
      <protection locked="0"/>
    </xf>
    <xf numFmtId="3" fontId="7" fillId="35" borderId="4" xfId="1" applyNumberFormat="1" applyFont="1" applyFill="1" applyBorder="1" applyAlignment="1" applyProtection="1">
      <alignment horizontal="center" vertical="center"/>
      <protection locked="0"/>
    </xf>
    <xf numFmtId="3" fontId="7" fillId="35" borderId="4" xfId="0" applyNumberFormat="1" applyFont="1" applyFill="1" applyBorder="1" applyAlignment="1" applyProtection="1">
      <alignment horizontal="center" vertical="center"/>
      <protection locked="0"/>
    </xf>
    <xf numFmtId="3" fontId="28" fillId="35" borderId="12" xfId="0" applyNumberFormat="1" applyFont="1" applyFill="1" applyBorder="1" applyAlignment="1" applyProtection="1">
      <alignment horizontal="center" vertical="center"/>
      <protection locked="0"/>
    </xf>
    <xf numFmtId="3" fontId="11" fillId="35" borderId="12" xfId="0" applyNumberFormat="1" applyFont="1" applyFill="1" applyBorder="1" applyAlignment="1" applyProtection="1">
      <alignment horizontal="center" vertical="center"/>
      <protection locked="0"/>
    </xf>
    <xf numFmtId="3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2" fillId="34" borderId="4" xfId="0" applyNumberFormat="1" applyFont="1" applyFill="1" applyBorder="1" applyAlignment="1" applyProtection="1">
      <alignment horizontal="center" vertical="center"/>
      <protection locked="0"/>
    </xf>
    <xf numFmtId="3" fontId="7" fillId="31" borderId="4" xfId="0" applyNumberFormat="1" applyFont="1" applyFill="1" applyBorder="1" applyAlignment="1" applyProtection="1">
      <alignment horizontal="center" vertical="center"/>
      <protection locked="0"/>
    </xf>
    <xf numFmtId="3" fontId="7" fillId="32" borderId="4" xfId="0" applyNumberFormat="1" applyFont="1" applyFill="1" applyBorder="1" applyAlignment="1" applyProtection="1">
      <alignment horizontal="center" vertical="center"/>
      <protection locked="0"/>
    </xf>
    <xf numFmtId="0" fontId="10" fillId="14" borderId="22" xfId="0" applyFont="1" applyFill="1" applyBorder="1" applyAlignment="1" applyProtection="1">
      <alignment horizontal="center" vertical="center"/>
      <protection locked="0"/>
    </xf>
    <xf numFmtId="165" fontId="14" fillId="13" borderId="8" xfId="0" applyNumberFormat="1" applyFont="1" applyFill="1" applyBorder="1" applyAlignment="1" applyProtection="1">
      <alignment horizontal="left" vertical="center" wrapText="1"/>
      <protection locked="0"/>
    </xf>
    <xf numFmtId="3" fontId="28" fillId="14" borderId="0" xfId="0" applyNumberFormat="1" applyFont="1" applyFill="1" applyBorder="1" applyAlignment="1" applyProtection="1">
      <alignment horizontal="center" vertical="center"/>
      <protection locked="0"/>
    </xf>
    <xf numFmtId="3" fontId="11" fillId="14" borderId="0" xfId="0" applyNumberFormat="1" applyFont="1" applyFill="1" applyBorder="1" applyAlignment="1" applyProtection="1">
      <alignment horizontal="center" vertical="center"/>
      <protection locked="0"/>
    </xf>
    <xf numFmtId="3" fontId="30" fillId="14" borderId="0" xfId="0" applyNumberFormat="1" applyFont="1" applyFill="1" applyBorder="1" applyAlignment="1" applyProtection="1">
      <alignment horizontal="center" vertical="center"/>
      <protection locked="0"/>
    </xf>
    <xf numFmtId="3" fontId="29" fillId="14" borderId="0" xfId="0" applyNumberFormat="1" applyFont="1" applyFill="1" applyBorder="1" applyAlignment="1" applyProtection="1">
      <alignment horizontal="center" vertical="center"/>
      <protection locked="0"/>
    </xf>
    <xf numFmtId="3" fontId="31" fillId="14" borderId="0" xfId="0" applyNumberFormat="1" applyFont="1" applyFill="1" applyBorder="1" applyAlignment="1" applyProtection="1">
      <alignment horizontal="center" vertical="center"/>
      <protection locked="0"/>
    </xf>
    <xf numFmtId="1" fontId="8" fillId="14" borderId="4" xfId="0" applyNumberFormat="1" applyFont="1" applyFill="1" applyBorder="1" applyAlignment="1" applyProtection="1">
      <alignment horizontal="center" vertical="center"/>
      <protection locked="0"/>
    </xf>
    <xf numFmtId="9" fontId="32" fillId="34" borderId="4" xfId="0" applyNumberFormat="1" applyFont="1" applyFill="1" applyBorder="1" applyAlignment="1" applyProtection="1">
      <alignment horizontal="center" vertical="center"/>
      <protection locked="0"/>
    </xf>
    <xf numFmtId="9" fontId="32" fillId="34" borderId="4" xfId="1" applyNumberFormat="1" applyFont="1" applyFill="1" applyBorder="1" applyAlignment="1" applyProtection="1">
      <alignment horizontal="center" vertical="center"/>
      <protection locked="0"/>
    </xf>
    <xf numFmtId="9" fontId="4" fillId="31" borderId="4" xfId="1" applyNumberFormat="1" applyFont="1" applyFill="1" applyBorder="1" applyAlignment="1" applyProtection="1">
      <alignment horizontal="center" vertical="center"/>
      <protection locked="0"/>
    </xf>
    <xf numFmtId="9" fontId="4" fillId="31" borderId="4" xfId="0" applyNumberFormat="1" applyFont="1" applyFill="1" applyBorder="1" applyAlignment="1" applyProtection="1">
      <alignment horizontal="center" vertical="center"/>
      <protection locked="0"/>
    </xf>
    <xf numFmtId="9" fontId="4" fillId="32" borderId="4" xfId="0" applyNumberFormat="1" applyFont="1" applyFill="1" applyBorder="1" applyAlignment="1" applyProtection="1">
      <alignment horizontal="center" vertical="center"/>
      <protection locked="0"/>
    </xf>
    <xf numFmtId="9" fontId="4" fillId="32" borderId="4" xfId="1" applyNumberFormat="1" applyFont="1" applyFill="1" applyBorder="1" applyAlignment="1" applyProtection="1">
      <alignment horizontal="center" vertical="center"/>
      <protection locked="0"/>
    </xf>
    <xf numFmtId="9" fontId="7" fillId="29" borderId="4" xfId="1" applyNumberFormat="1" applyFont="1" applyFill="1" applyBorder="1" applyAlignment="1" applyProtection="1">
      <alignment horizontal="center" vertical="center"/>
      <protection locked="0"/>
    </xf>
    <xf numFmtId="9" fontId="7" fillId="29" borderId="4" xfId="0" applyNumberFormat="1" applyFont="1" applyFill="1" applyBorder="1" applyAlignment="1" applyProtection="1">
      <alignment horizontal="center" vertical="center"/>
      <protection locked="0"/>
    </xf>
    <xf numFmtId="9" fontId="7" fillId="30" borderId="4" xfId="0" applyNumberFormat="1" applyFont="1" applyFill="1" applyBorder="1" applyAlignment="1" applyProtection="1">
      <alignment horizontal="center" vertical="center"/>
      <protection locked="0"/>
    </xf>
    <xf numFmtId="9" fontId="32" fillId="27" borderId="4" xfId="0" applyNumberFormat="1" applyFont="1" applyFill="1" applyBorder="1" applyAlignment="1" applyProtection="1">
      <alignment horizontal="center" vertical="center"/>
      <protection locked="0"/>
    </xf>
    <xf numFmtId="9" fontId="28" fillId="0" borderId="4" xfId="0" applyNumberFormat="1" applyFont="1" applyFill="1" applyBorder="1" applyAlignment="1" applyProtection="1">
      <alignment horizontal="center" vertical="center"/>
      <protection locked="0"/>
    </xf>
    <xf numFmtId="9" fontId="28" fillId="0" borderId="4" xfId="1" applyNumberFormat="1" applyFont="1" applyFill="1" applyBorder="1" applyAlignment="1" applyProtection="1">
      <alignment horizontal="center" vertical="center"/>
      <protection locked="0"/>
    </xf>
    <xf numFmtId="9" fontId="11" fillId="0" borderId="4" xfId="1" applyNumberFormat="1" applyFont="1" applyFill="1" applyBorder="1" applyAlignment="1" applyProtection="1">
      <alignment horizontal="center" vertical="center"/>
      <protection locked="0"/>
    </xf>
    <xf numFmtId="9" fontId="11" fillId="0" borderId="4" xfId="0" applyNumberFormat="1" applyFont="1" applyFill="1" applyBorder="1" applyAlignment="1" applyProtection="1">
      <alignment horizontal="center" vertical="center"/>
      <protection locked="0"/>
    </xf>
    <xf numFmtId="9" fontId="30" fillId="0" borderId="4" xfId="1" applyNumberFormat="1" applyFont="1" applyBorder="1" applyAlignment="1" applyProtection="1">
      <alignment horizontal="center" vertical="center"/>
      <protection locked="0"/>
    </xf>
    <xf numFmtId="9" fontId="30" fillId="0" borderId="4" xfId="0" applyNumberFormat="1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Fill="1" applyBorder="1" applyAlignment="1" applyProtection="1">
      <alignment horizontal="center" vertical="center"/>
      <protection locked="0"/>
    </xf>
    <xf numFmtId="9" fontId="31" fillId="0" borderId="4" xfId="0" applyNumberFormat="1" applyFont="1" applyFill="1" applyBorder="1" applyAlignment="1" applyProtection="1">
      <alignment horizontal="center" vertical="center"/>
      <protection locked="0"/>
    </xf>
    <xf numFmtId="3" fontId="4" fillId="13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13" borderId="14" xfId="0" applyNumberFormat="1" applyFont="1" applyFill="1" applyBorder="1" applyAlignment="1" applyProtection="1">
      <alignment vertical="center" wrapText="1"/>
      <protection locked="0"/>
    </xf>
    <xf numFmtId="0" fontId="2" fillId="14" borderId="5" xfId="0" applyFont="1" applyFill="1" applyBorder="1" applyAlignment="1" applyProtection="1">
      <protection locked="0"/>
    </xf>
    <xf numFmtId="0" fontId="2" fillId="14" borderId="13" xfId="0" applyFont="1" applyFill="1" applyBorder="1" applyAlignment="1" applyProtection="1">
      <protection locked="0"/>
    </xf>
    <xf numFmtId="0" fontId="26" fillId="14" borderId="13" xfId="0" applyFont="1" applyFill="1" applyBorder="1" applyAlignment="1" applyProtection="1">
      <protection locked="0"/>
    </xf>
    <xf numFmtId="0" fontId="2" fillId="14" borderId="10" xfId="0" applyFont="1" applyFill="1" applyBorder="1" applyAlignment="1" applyProtection="1">
      <protection locked="0"/>
    </xf>
    <xf numFmtId="0" fontId="2" fillId="14" borderId="11" xfId="0" applyFont="1" applyFill="1" applyBorder="1" applyAlignment="1" applyProtection="1">
      <protection locked="0"/>
    </xf>
    <xf numFmtId="0" fontId="2" fillId="14" borderId="0" xfId="0" applyFont="1" applyFill="1" applyBorder="1" applyProtection="1">
      <protection locked="0"/>
    </xf>
    <xf numFmtId="0" fontId="2" fillId="14" borderId="0" xfId="0" applyFont="1" applyFill="1" applyProtection="1">
      <protection locked="0"/>
    </xf>
    <xf numFmtId="0" fontId="26" fillId="14" borderId="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15" borderId="4" xfId="0" applyFont="1" applyFill="1" applyBorder="1" applyAlignment="1" applyProtection="1">
      <alignment horizontal="center" vertical="center"/>
      <protection locked="0"/>
    </xf>
    <xf numFmtId="0" fontId="26" fillId="14" borderId="0" xfId="0" applyFont="1" applyFill="1" applyBorder="1" applyProtection="1">
      <protection locked="0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6" fillId="23" borderId="4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9" fillId="21" borderId="5" xfId="0" applyFont="1" applyFill="1" applyBorder="1" applyAlignment="1" applyProtection="1">
      <alignment horizontal="center" vertical="center" wrapText="1"/>
      <protection locked="0"/>
    </xf>
    <xf numFmtId="0" fontId="9" fillId="21" borderId="8" xfId="0" applyFont="1" applyFill="1" applyBorder="1" applyAlignment="1" applyProtection="1">
      <alignment horizontal="center" vertical="center" wrapText="1"/>
      <protection locked="0"/>
    </xf>
    <xf numFmtId="0" fontId="10" fillId="16" borderId="3" xfId="0" applyFont="1" applyFill="1" applyBorder="1" applyAlignment="1" applyProtection="1">
      <alignment horizontal="center" vertical="center"/>
      <protection locked="0"/>
    </xf>
    <xf numFmtId="0" fontId="10" fillId="16" borderId="14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8" fillId="22" borderId="4" xfId="0" applyFont="1" applyFill="1" applyBorder="1" applyAlignment="1" applyProtection="1">
      <alignment horizontal="center" vertical="center" wrapText="1"/>
      <protection locked="0"/>
    </xf>
    <xf numFmtId="0" fontId="6" fillId="19" borderId="4" xfId="0" applyFont="1" applyFill="1" applyBorder="1" applyAlignment="1" applyProtection="1">
      <alignment horizontal="center" vertical="center" wrapText="1"/>
      <protection locked="0"/>
    </xf>
    <xf numFmtId="165" fontId="15" fillId="19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18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18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1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6" fillId="23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1" fillId="26" borderId="17" xfId="0" applyFont="1" applyFill="1" applyBorder="1" applyAlignment="1" applyProtection="1">
      <alignment horizontal="center" vertical="center"/>
      <protection locked="0"/>
    </xf>
    <xf numFmtId="0" fontId="21" fillId="26" borderId="19" xfId="0" applyFont="1" applyFill="1" applyBorder="1" applyAlignment="1" applyProtection="1">
      <alignment horizontal="center" vertical="center"/>
      <protection locked="0"/>
    </xf>
    <xf numFmtId="0" fontId="21" fillId="26" borderId="18" xfId="0" applyFont="1" applyFill="1" applyBorder="1" applyAlignment="1" applyProtection="1">
      <alignment horizontal="center" vertical="center"/>
      <protection locked="0"/>
    </xf>
    <xf numFmtId="0" fontId="21" fillId="29" borderId="17" xfId="0" applyFont="1" applyFill="1" applyBorder="1" applyAlignment="1" applyProtection="1">
      <alignment horizontal="center" vertical="center" wrapText="1"/>
      <protection locked="0"/>
    </xf>
    <xf numFmtId="0" fontId="21" fillId="29" borderId="19" xfId="0" applyFont="1" applyFill="1" applyBorder="1" applyAlignment="1" applyProtection="1">
      <alignment horizontal="center" vertical="center" wrapText="1"/>
      <protection locked="0"/>
    </xf>
    <xf numFmtId="0" fontId="21" fillId="29" borderId="18" xfId="0" applyFont="1" applyFill="1" applyBorder="1" applyAlignment="1" applyProtection="1">
      <alignment horizontal="center" vertical="center" wrapText="1"/>
      <protection locked="0"/>
    </xf>
    <xf numFmtId="0" fontId="21" fillId="30" borderId="17" xfId="0" applyFont="1" applyFill="1" applyBorder="1" applyAlignment="1" applyProtection="1">
      <alignment horizontal="center" vertical="center" wrapText="1"/>
      <protection locked="0"/>
    </xf>
    <xf numFmtId="0" fontId="21" fillId="30" borderId="19" xfId="0" applyFont="1" applyFill="1" applyBorder="1" applyAlignment="1" applyProtection="1">
      <alignment horizontal="center" vertical="center" wrapText="1"/>
      <protection locked="0"/>
    </xf>
    <xf numFmtId="0" fontId="21" fillId="30" borderId="18" xfId="0" applyFont="1" applyFill="1" applyBorder="1" applyAlignment="1" applyProtection="1">
      <alignment horizontal="center" vertical="center" wrapText="1"/>
      <protection locked="0"/>
    </xf>
    <xf numFmtId="0" fontId="24" fillId="27" borderId="17" xfId="0" applyFont="1" applyFill="1" applyBorder="1" applyAlignment="1" applyProtection="1">
      <alignment horizontal="center" vertical="center" wrapText="1"/>
      <protection locked="0"/>
    </xf>
    <xf numFmtId="0" fontId="24" fillId="27" borderId="18" xfId="0" applyFont="1" applyFill="1" applyBorder="1" applyAlignment="1" applyProtection="1">
      <alignment horizontal="center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3" fillId="15" borderId="13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4" fillId="10" borderId="9" xfId="0" applyFont="1" applyFill="1" applyBorder="1" applyAlignment="1" applyProtection="1">
      <alignment horizontal="center" vertical="center" wrapText="1"/>
      <protection locked="0"/>
    </xf>
    <xf numFmtId="0" fontId="4" fillId="10" borderId="10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6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12" fillId="17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17" borderId="13" xfId="0" applyNumberFormat="1" applyFont="1" applyFill="1" applyBorder="1" applyAlignment="1" applyProtection="1">
      <alignment horizontal="center" vertical="center" wrapText="1"/>
      <protection locked="0"/>
    </xf>
    <xf numFmtId="3" fontId="12" fillId="17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3" fontId="13" fillId="20" borderId="3" xfId="0" applyNumberFormat="1" applyFont="1" applyFill="1" applyBorder="1" applyAlignment="1" applyProtection="1">
      <alignment horizontal="center" vertical="center" wrapText="1"/>
      <protection locked="0"/>
    </xf>
    <xf numFmtId="3" fontId="13" fillId="2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5" xfId="0" applyFont="1" applyFill="1" applyBorder="1" applyAlignment="1" applyProtection="1">
      <alignment horizontal="center" vertical="center"/>
      <protection locked="0"/>
    </xf>
    <xf numFmtId="0" fontId="4" fillId="11" borderId="13" xfId="0" applyFont="1" applyFill="1" applyBorder="1" applyAlignment="1" applyProtection="1">
      <alignment horizontal="center" vertical="center"/>
      <protection locked="0"/>
    </xf>
    <xf numFmtId="0" fontId="4" fillId="11" borderId="8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19" fillId="12" borderId="1" xfId="0" applyFont="1" applyFill="1" applyBorder="1" applyAlignment="1" applyProtection="1">
      <alignment horizontal="center"/>
      <protection locked="0"/>
    </xf>
    <xf numFmtId="0" fontId="24" fillId="28" borderId="17" xfId="0" applyFont="1" applyFill="1" applyBorder="1" applyAlignment="1" applyProtection="1">
      <alignment horizontal="center" vertical="center" wrapText="1"/>
      <protection locked="0"/>
    </xf>
    <xf numFmtId="0" fontId="24" fillId="28" borderId="18" xfId="0" applyFont="1" applyFill="1" applyBorder="1" applyAlignment="1" applyProtection="1">
      <alignment horizontal="center" vertical="center" wrapText="1"/>
      <protection locked="0"/>
    </xf>
    <xf numFmtId="0" fontId="19" fillId="12" borderId="5" xfId="0" applyFont="1" applyFill="1" applyBorder="1" applyAlignment="1" applyProtection="1">
      <alignment horizontal="center" vertical="center"/>
      <protection locked="0"/>
    </xf>
    <xf numFmtId="0" fontId="19" fillId="12" borderId="13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14" fontId="44" fillId="0" borderId="23" xfId="0" applyNumberFormat="1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6" fillId="39" borderId="23" xfId="0" applyFont="1" applyFill="1" applyBorder="1" applyAlignment="1">
      <alignment horizontal="center" vertical="center" wrapText="1"/>
    </xf>
    <xf numFmtId="0" fontId="45" fillId="40" borderId="23" xfId="0" applyFont="1" applyFill="1" applyBorder="1" applyAlignment="1">
      <alignment horizontal="center" vertical="center" wrapText="1"/>
    </xf>
    <xf numFmtId="0" fontId="45" fillId="41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44">
    <dxf>
      <font>
        <color theme="0"/>
      </font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C0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00B050"/>
        </patternFill>
      </fill>
    </dxf>
    <dxf>
      <font>
        <color theme="0"/>
      </font>
      <numFmt numFmtId="0" formatCode="General"/>
      <fill>
        <patternFill>
          <bgColor rgb="FF0070C0"/>
        </patternFill>
      </fill>
    </dxf>
    <dxf>
      <font>
        <color theme="0"/>
      </font>
      <numFmt numFmtId="0" formatCode="General"/>
      <fill>
        <patternFill>
          <bgColor rgb="FF0070C0"/>
        </patternFill>
      </fill>
    </dxf>
    <dxf>
      <numFmt numFmtId="0" formatCode="General"/>
      <fill>
        <patternFill>
          <bgColor rgb="FF00B05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C000"/>
        </patternFill>
      </fill>
    </dxf>
    <dxf>
      <font>
        <color theme="0"/>
      </font>
      <numFmt numFmtId="0" formatCode="General"/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rgb="FF0070C0"/>
        </patternFill>
      </fill>
    </dxf>
    <dxf>
      <numFmt numFmtId="0" formatCode="General"/>
      <fill>
        <patternFill>
          <bgColor rgb="FF00B05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C000"/>
        </patternFill>
      </fill>
    </dxf>
    <dxf>
      <font>
        <color theme="0"/>
      </font>
      <numFmt numFmtId="0" formatCode="General"/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C000"/>
        </patternFill>
      </fill>
    </dxf>
    <dxf>
      <font>
        <color theme="0"/>
      </font>
      <numFmt numFmtId="0" formatCode="General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font>
        <color theme="0"/>
      </font>
      <numFmt numFmtId="1" formatCode="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1" formatCode="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1" formatCode="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00B05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00B05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C0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00B050"/>
        </patternFill>
      </fill>
    </dxf>
    <dxf>
      <font>
        <color theme="0"/>
      </font>
      <numFmt numFmtId="0" formatCode="General"/>
      <fill>
        <patternFill>
          <bgColor rgb="FF0070C0"/>
        </patternFill>
      </fill>
    </dxf>
    <dxf>
      <font>
        <color theme="0"/>
      </font>
      <numFmt numFmtId="0" formatCode="General"/>
      <fill>
        <patternFill>
          <bgColor rgb="FF0070C0"/>
        </patternFill>
      </fill>
    </dxf>
    <dxf>
      <numFmt numFmtId="0" formatCode="General"/>
      <fill>
        <patternFill>
          <bgColor rgb="FF00B05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C000"/>
        </patternFill>
      </fill>
    </dxf>
    <dxf>
      <font>
        <color theme="0"/>
      </font>
      <numFmt numFmtId="0" formatCode="General"/>
      <fill>
        <patternFill>
          <bgColor rgb="FFFF0000"/>
        </patternFill>
      </fill>
    </dxf>
    <dxf>
      <font>
        <color theme="0"/>
      </font>
      <numFmt numFmtId="0" formatCode="General"/>
      <fill>
        <patternFill>
          <bgColor rgb="FF0070C0"/>
        </patternFill>
      </fill>
    </dxf>
    <dxf>
      <numFmt numFmtId="0" formatCode="General"/>
      <fill>
        <patternFill>
          <bgColor rgb="FF00B05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C000"/>
        </patternFill>
      </fill>
    </dxf>
    <dxf>
      <font>
        <color theme="0"/>
      </font>
      <numFmt numFmtId="0" formatCode="General"/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C000"/>
        </patternFill>
      </fill>
    </dxf>
    <dxf>
      <font>
        <color theme="0"/>
      </font>
      <numFmt numFmtId="0" formatCode="General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font>
        <color theme="0"/>
      </font>
      <numFmt numFmtId="1" formatCode="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1" formatCode="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1" formatCode="0"/>
      <fill>
        <patternFill>
          <bgColor rgb="FF0070C0"/>
        </patternFill>
      </fill>
    </dxf>
    <dxf>
      <numFmt numFmtId="1" formatCode="0"/>
      <fill>
        <patternFill>
          <bgColor rgb="FF00B050"/>
        </patternFill>
      </fill>
    </dxf>
    <dxf>
      <numFmt numFmtId="1" formatCode="0"/>
      <fill>
        <patternFill>
          <bgColor rgb="FFFFFF00"/>
        </patternFill>
      </fill>
    </dxf>
    <dxf>
      <numFmt numFmtId="1" formatCode="0"/>
      <fill>
        <patternFill>
          <bgColor rgb="FFFFC000"/>
        </patternFill>
      </fill>
    </dxf>
    <dxf>
      <numFmt numFmtId="1" formatCode="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00B05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00B05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C000"/>
        </patternFill>
      </fill>
    </dxf>
    <dxf>
      <numFmt numFmtId="3" formatCode="#,##0"/>
      <fill>
        <patternFill>
          <bgColor rgb="FFFFFF00"/>
        </patternFill>
      </fill>
    </dxf>
    <dxf>
      <numFmt numFmtId="3" formatCode="#,##0"/>
      <fill>
        <patternFill>
          <bgColor rgb="FF00B050"/>
        </patternFill>
      </fill>
    </dxf>
    <dxf>
      <font>
        <color theme="0"/>
      </font>
      <numFmt numFmtId="3" formatCode="#,##0"/>
      <fill>
        <patternFill>
          <bgColor rgb="FF0070C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A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CD5D11"/>
      <color rgb="FFD07C00"/>
      <color rgb="FFEA9C00"/>
      <color rgb="FFFAA700"/>
      <color rgb="FFFFB625"/>
      <color rgb="FFEA7500"/>
      <color rgb="FFE7E200"/>
      <color rgb="FF6D6D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C126"/>
  <sheetViews>
    <sheetView showGridLines="0" tabSelected="1" zoomScale="90" zoomScaleNormal="90" workbookViewId="0">
      <pane xSplit="24" ySplit="7" topLeftCell="AE23" activePane="bottomRight" state="frozen"/>
      <selection activeCell="C22" activeCellId="1" sqref="C4 C22"/>
      <selection pane="topRight" activeCell="C22" activeCellId="1" sqref="C4 C22"/>
      <selection pane="bottomLeft" activeCell="C22" activeCellId="1" sqref="C4 C22"/>
      <selection pane="bottomRight" activeCell="R36" sqref="R36"/>
    </sheetView>
  </sheetViews>
  <sheetFormatPr baseColWidth="10" defaultColWidth="8.85546875" defaultRowHeight="12"/>
  <cols>
    <col min="1" max="1" width="8.85546875" style="48" customWidth="1"/>
    <col min="2" max="2" width="24.28515625" style="48" customWidth="1"/>
    <col min="3" max="3" width="28.7109375" style="48" customWidth="1"/>
    <col min="4" max="4" width="28.28515625" style="48" customWidth="1"/>
    <col min="5" max="5" width="4.85546875" style="143" customWidth="1"/>
    <col min="6" max="7" width="6.28515625" style="143" customWidth="1"/>
    <col min="8" max="8" width="3.28515625" style="143" customWidth="1"/>
    <col min="9" max="9" width="6.28515625" style="143" customWidth="1"/>
    <col min="10" max="10" width="4.140625" style="143" customWidth="1"/>
    <col min="11" max="11" width="6.28515625" style="143" customWidth="1"/>
    <col min="12" max="12" width="7.28515625" style="48" customWidth="1"/>
    <col min="13" max="15" width="4.7109375" style="48" customWidth="1"/>
    <col min="16" max="17" width="6.28515625" style="48" customWidth="1"/>
    <col min="18" max="20" width="4.85546875" style="48" customWidth="1"/>
    <col min="21" max="21" width="6.28515625" style="48" customWidth="1"/>
    <col min="22" max="22" width="4.28515625" style="48" customWidth="1"/>
    <col min="23" max="23" width="6.28515625" style="48" customWidth="1"/>
    <col min="24" max="24" width="1.7109375" style="48" customWidth="1"/>
    <col min="25" max="60" width="11.85546875" style="48" customWidth="1"/>
    <col min="61" max="1017" width="8.85546875" style="48" customWidth="1"/>
    <col min="1018" max="16384" width="8.85546875" style="46"/>
  </cols>
  <sheetData>
    <row r="1" spans="1:105" ht="12.75" customHeight="1">
      <c r="A1" s="46"/>
      <c r="B1" s="46"/>
      <c r="C1" s="46"/>
      <c r="D1" s="46"/>
      <c r="E1" s="47"/>
      <c r="F1" s="47"/>
      <c r="G1" s="47"/>
      <c r="H1" s="47"/>
      <c r="I1" s="47"/>
      <c r="J1" s="47"/>
      <c r="K1" s="47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</row>
    <row r="2" spans="1:105" ht="27.75" customHeight="1">
      <c r="A2" s="192" t="s">
        <v>58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2" t="s">
        <v>58</v>
      </c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2" t="s">
        <v>58</v>
      </c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50"/>
    </row>
    <row r="3" spans="1:105" ht="18" customHeight="1">
      <c r="A3" s="194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4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4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2"/>
    </row>
    <row r="4" spans="1:105" ht="19.149999999999999" customHeight="1">
      <c r="A4" s="208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10"/>
      <c r="BB4" s="208" t="s">
        <v>0</v>
      </c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10"/>
    </row>
    <row r="5" spans="1:105" ht="15" customHeight="1">
      <c r="A5" s="214" t="s">
        <v>1</v>
      </c>
      <c r="B5" s="214"/>
      <c r="C5" s="214"/>
      <c r="D5" s="214"/>
      <c r="E5" s="217" t="s">
        <v>4</v>
      </c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4"/>
      <c r="BB5" s="211" t="s">
        <v>5</v>
      </c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3"/>
    </row>
    <row r="6" spans="1:105" ht="36" customHeight="1">
      <c r="A6" s="55" t="s">
        <v>2</v>
      </c>
      <c r="B6" s="56" t="s">
        <v>6</v>
      </c>
      <c r="C6" s="56" t="s">
        <v>7</v>
      </c>
      <c r="D6" s="56" t="s">
        <v>8</v>
      </c>
      <c r="E6" s="215" t="s">
        <v>42</v>
      </c>
      <c r="F6" s="216"/>
      <c r="G6" s="176" t="s">
        <v>43</v>
      </c>
      <c r="H6" s="177"/>
      <c r="I6" s="177"/>
      <c r="J6" s="177"/>
      <c r="K6" s="178"/>
      <c r="L6" s="179" t="s">
        <v>44</v>
      </c>
      <c r="M6" s="180"/>
      <c r="N6" s="180"/>
      <c r="O6" s="180"/>
      <c r="P6" s="181"/>
      <c r="Q6" s="182" t="s">
        <v>45</v>
      </c>
      <c r="R6" s="183"/>
      <c r="S6" s="183"/>
      <c r="T6" s="183"/>
      <c r="U6" s="184"/>
      <c r="V6" s="185" t="s">
        <v>46</v>
      </c>
      <c r="W6" s="186"/>
      <c r="X6" s="15"/>
      <c r="Y6" s="57">
        <v>43831</v>
      </c>
      <c r="Z6" s="57">
        <v>43863</v>
      </c>
      <c r="AA6" s="57">
        <v>43893</v>
      </c>
      <c r="AB6" s="57">
        <v>43925</v>
      </c>
      <c r="AC6" s="57">
        <v>43956</v>
      </c>
      <c r="AD6" s="57">
        <v>43988</v>
      </c>
      <c r="AE6" s="57">
        <v>44019</v>
      </c>
      <c r="AF6" s="57">
        <v>44051</v>
      </c>
      <c r="AG6" s="57">
        <v>44083</v>
      </c>
      <c r="AH6" s="57">
        <v>44114</v>
      </c>
      <c r="AI6" s="57">
        <v>44146</v>
      </c>
      <c r="AJ6" s="57">
        <v>44177</v>
      </c>
      <c r="AK6" s="57">
        <v>44197</v>
      </c>
      <c r="AL6" s="57">
        <v>44228</v>
      </c>
      <c r="AM6" s="57">
        <v>44256</v>
      </c>
      <c r="AN6" s="57">
        <v>44287</v>
      </c>
      <c r="AO6" s="57">
        <v>44317</v>
      </c>
      <c r="AP6" s="57">
        <v>44348</v>
      </c>
      <c r="AQ6" s="57">
        <v>44388</v>
      </c>
      <c r="AR6" s="57">
        <v>44409</v>
      </c>
      <c r="AS6" s="57">
        <v>44440</v>
      </c>
      <c r="AT6" s="57">
        <v>44470</v>
      </c>
      <c r="AU6" s="57">
        <v>44501</v>
      </c>
      <c r="AV6" s="57">
        <v>44531</v>
      </c>
      <c r="AW6" s="57">
        <v>44562</v>
      </c>
      <c r="AX6" s="57">
        <v>44593</v>
      </c>
      <c r="AY6" s="57">
        <v>44621</v>
      </c>
      <c r="AZ6" s="57">
        <v>44652</v>
      </c>
      <c r="BA6" s="57">
        <v>44682</v>
      </c>
      <c r="BB6" s="57">
        <v>44714</v>
      </c>
      <c r="BC6" s="57">
        <v>44745</v>
      </c>
      <c r="BD6" s="57">
        <v>44777</v>
      </c>
      <c r="BE6" s="57">
        <v>44809</v>
      </c>
      <c r="BF6" s="57">
        <v>44840</v>
      </c>
      <c r="BG6" s="57">
        <v>44872</v>
      </c>
      <c r="BH6" s="57">
        <v>44903</v>
      </c>
    </row>
    <row r="7" spans="1:105" ht="15.75" customHeight="1">
      <c r="A7" s="58"/>
      <c r="B7" s="59"/>
      <c r="C7" s="56"/>
      <c r="D7" s="56"/>
      <c r="E7" s="10" t="s">
        <v>47</v>
      </c>
      <c r="F7" s="11">
        <v>1</v>
      </c>
      <c r="G7" s="3">
        <v>0.9</v>
      </c>
      <c r="H7" s="4" t="s">
        <v>48</v>
      </c>
      <c r="I7" s="4" t="s">
        <v>49</v>
      </c>
      <c r="J7" s="4" t="s">
        <v>13</v>
      </c>
      <c r="K7" s="5">
        <v>1</v>
      </c>
      <c r="L7" s="6">
        <v>0.8</v>
      </c>
      <c r="M7" s="12" t="s">
        <v>48</v>
      </c>
      <c r="N7" s="12" t="s">
        <v>49</v>
      </c>
      <c r="O7" s="12" t="s">
        <v>13</v>
      </c>
      <c r="P7" s="6">
        <v>0.9</v>
      </c>
      <c r="Q7" s="7">
        <v>0.7</v>
      </c>
      <c r="R7" s="8" t="s">
        <v>48</v>
      </c>
      <c r="S7" s="8" t="s">
        <v>49</v>
      </c>
      <c r="T7" s="8" t="s">
        <v>13</v>
      </c>
      <c r="U7" s="9">
        <v>0.8</v>
      </c>
      <c r="V7" s="13" t="s">
        <v>13</v>
      </c>
      <c r="W7" s="14">
        <v>0.7</v>
      </c>
      <c r="X7" s="16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</row>
    <row r="8" spans="1:105" ht="54" customHeight="1">
      <c r="A8" s="60">
        <v>1</v>
      </c>
      <c r="B8" s="197" t="s">
        <v>14</v>
      </c>
      <c r="C8" s="61" t="s">
        <v>3</v>
      </c>
      <c r="D8" s="62" t="s">
        <v>16</v>
      </c>
      <c r="E8" s="29" t="s">
        <v>48</v>
      </c>
      <c r="F8" s="30">
        <v>441</v>
      </c>
      <c r="G8" s="25">
        <f>F8</f>
        <v>441</v>
      </c>
      <c r="H8" s="25" t="s">
        <v>13</v>
      </c>
      <c r="I8" s="25" t="s">
        <v>49</v>
      </c>
      <c r="J8" s="25" t="s">
        <v>48</v>
      </c>
      <c r="K8" s="25">
        <f>(F8*0.1)+F8</f>
        <v>485.1</v>
      </c>
      <c r="L8" s="26">
        <f>K8</f>
        <v>485.1</v>
      </c>
      <c r="M8" s="26" t="s">
        <v>13</v>
      </c>
      <c r="N8" s="26" t="s">
        <v>49</v>
      </c>
      <c r="O8" s="26" t="s">
        <v>48</v>
      </c>
      <c r="P8" s="26">
        <f>(F8*0.2)+F8</f>
        <v>529.20000000000005</v>
      </c>
      <c r="Q8" s="27">
        <f>P8</f>
        <v>529.20000000000005</v>
      </c>
      <c r="R8" s="28" t="s">
        <v>13</v>
      </c>
      <c r="S8" s="28" t="s">
        <v>49</v>
      </c>
      <c r="T8" s="28" t="s">
        <v>48</v>
      </c>
      <c r="U8" s="27">
        <f>(F8*0.3)+F8</f>
        <v>573.29999999999995</v>
      </c>
      <c r="V8" s="32" t="s">
        <v>12</v>
      </c>
      <c r="W8" s="33">
        <f>U8</f>
        <v>573.29999999999995</v>
      </c>
      <c r="X8" s="63"/>
      <c r="Y8" s="64"/>
      <c r="Z8" s="64"/>
      <c r="AA8" s="64"/>
      <c r="AB8" s="64"/>
      <c r="AC8" s="64"/>
      <c r="AD8" s="64"/>
      <c r="AE8" s="64">
        <v>408</v>
      </c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</row>
    <row r="9" spans="1:105" ht="31.9" customHeight="1">
      <c r="A9" s="196">
        <v>2</v>
      </c>
      <c r="B9" s="198"/>
      <c r="C9" s="61" t="s">
        <v>40</v>
      </c>
      <c r="D9" s="65"/>
      <c r="E9" s="29" t="s">
        <v>47</v>
      </c>
      <c r="F9" s="31">
        <v>441</v>
      </c>
      <c r="G9" s="25">
        <f>F9-(F9*0.1)</f>
        <v>396.9</v>
      </c>
      <c r="H9" s="25" t="s">
        <v>48</v>
      </c>
      <c r="I9" s="25" t="s">
        <v>49</v>
      </c>
      <c r="J9" s="25" t="s">
        <v>13</v>
      </c>
      <c r="K9" s="25">
        <f>F9</f>
        <v>441</v>
      </c>
      <c r="L9" s="26">
        <f>K9-(K9*0.2)</f>
        <v>352.8</v>
      </c>
      <c r="M9" s="26" t="s">
        <v>48</v>
      </c>
      <c r="N9" s="26" t="s">
        <v>49</v>
      </c>
      <c r="O9" s="26" t="s">
        <v>13</v>
      </c>
      <c r="P9" s="26">
        <f>G9</f>
        <v>396.9</v>
      </c>
      <c r="Q9" s="28">
        <f>P9-(P9*0.3)</f>
        <v>277.83</v>
      </c>
      <c r="R9" s="28" t="s">
        <v>48</v>
      </c>
      <c r="S9" s="28" t="s">
        <v>49</v>
      </c>
      <c r="T9" s="28" t="s">
        <v>13</v>
      </c>
      <c r="U9" s="28">
        <f>L9</f>
        <v>352.8</v>
      </c>
      <c r="V9" s="32" t="s">
        <v>13</v>
      </c>
      <c r="W9" s="34">
        <f>Q9</f>
        <v>277.83</v>
      </c>
      <c r="X9" s="63"/>
      <c r="Y9" s="1">
        <f>SUM(Y10:Y12)</f>
        <v>0</v>
      </c>
      <c r="Z9" s="1">
        <f t="shared" ref="Z9:BH9" si="0">SUM(Z10:Z12)</f>
        <v>0</v>
      </c>
      <c r="AA9" s="1">
        <f t="shared" si="0"/>
        <v>0</v>
      </c>
      <c r="AB9" s="1">
        <f t="shared" si="0"/>
        <v>0</v>
      </c>
      <c r="AC9" s="1">
        <f t="shared" si="0"/>
        <v>0</v>
      </c>
      <c r="AD9" s="1">
        <f t="shared" si="0"/>
        <v>0</v>
      </c>
      <c r="AE9" s="1">
        <f t="shared" si="0"/>
        <v>408</v>
      </c>
      <c r="AF9" s="1">
        <f t="shared" si="0"/>
        <v>0</v>
      </c>
      <c r="AG9" s="1">
        <f t="shared" si="0"/>
        <v>0</v>
      </c>
      <c r="AH9" s="1">
        <f t="shared" si="0"/>
        <v>0</v>
      </c>
      <c r="AI9" s="1">
        <f t="shared" si="0"/>
        <v>0</v>
      </c>
      <c r="AJ9" s="1">
        <f t="shared" si="0"/>
        <v>0</v>
      </c>
      <c r="AK9" s="1">
        <f t="shared" si="0"/>
        <v>0</v>
      </c>
      <c r="AL9" s="1">
        <f t="shared" si="0"/>
        <v>0</v>
      </c>
      <c r="AM9" s="1">
        <f t="shared" si="0"/>
        <v>0</v>
      </c>
      <c r="AN9" s="1">
        <f t="shared" si="0"/>
        <v>0</v>
      </c>
      <c r="AO9" s="1">
        <f t="shared" si="0"/>
        <v>0</v>
      </c>
      <c r="AP9" s="1">
        <f t="shared" si="0"/>
        <v>0</v>
      </c>
      <c r="AQ9" s="1">
        <f t="shared" si="0"/>
        <v>0</v>
      </c>
      <c r="AR9" s="1">
        <f t="shared" si="0"/>
        <v>0</v>
      </c>
      <c r="AS9" s="1">
        <f t="shared" si="0"/>
        <v>0</v>
      </c>
      <c r="AT9" s="1">
        <f t="shared" si="0"/>
        <v>0</v>
      </c>
      <c r="AU9" s="1">
        <f t="shared" si="0"/>
        <v>0</v>
      </c>
      <c r="AV9" s="1">
        <f t="shared" si="0"/>
        <v>0</v>
      </c>
      <c r="AW9" s="1">
        <f t="shared" si="0"/>
        <v>0</v>
      </c>
      <c r="AX9" s="1">
        <f t="shared" si="0"/>
        <v>0</v>
      </c>
      <c r="AY9" s="1">
        <f t="shared" si="0"/>
        <v>0</v>
      </c>
      <c r="AZ9" s="1">
        <f t="shared" si="0"/>
        <v>0</v>
      </c>
      <c r="BA9" s="1">
        <f t="shared" si="0"/>
        <v>0</v>
      </c>
      <c r="BB9" s="1">
        <f t="shared" si="0"/>
        <v>0</v>
      </c>
      <c r="BC9" s="1">
        <f t="shared" si="0"/>
        <v>0</v>
      </c>
      <c r="BD9" s="1">
        <f t="shared" si="0"/>
        <v>0</v>
      </c>
      <c r="BE9" s="1">
        <f t="shared" si="0"/>
        <v>0</v>
      </c>
      <c r="BF9" s="1">
        <f t="shared" si="0"/>
        <v>0</v>
      </c>
      <c r="BG9" s="1">
        <f t="shared" si="0"/>
        <v>0</v>
      </c>
      <c r="BH9" s="1">
        <f t="shared" si="0"/>
        <v>0</v>
      </c>
    </row>
    <row r="10" spans="1:105" ht="25.15" customHeight="1">
      <c r="A10" s="196"/>
      <c r="B10" s="198"/>
      <c r="C10" s="66" t="s">
        <v>9</v>
      </c>
      <c r="D10" s="62" t="s">
        <v>17</v>
      </c>
      <c r="E10" s="67"/>
      <c r="F10" s="67"/>
      <c r="G10" s="68"/>
      <c r="H10" s="68"/>
      <c r="I10" s="68"/>
      <c r="J10" s="69"/>
      <c r="K10" s="69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63"/>
      <c r="Y10" s="64"/>
      <c r="Z10" s="64"/>
      <c r="AA10" s="64"/>
      <c r="AB10" s="64"/>
      <c r="AC10" s="64"/>
      <c r="AD10" s="64"/>
      <c r="AE10" s="64">
        <v>408</v>
      </c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</row>
    <row r="11" spans="1:105" ht="28.15" customHeight="1">
      <c r="A11" s="196"/>
      <c r="B11" s="198"/>
      <c r="C11" s="71" t="s">
        <v>10</v>
      </c>
      <c r="D11" s="62" t="s">
        <v>25</v>
      </c>
      <c r="E11" s="67"/>
      <c r="F11" s="67"/>
      <c r="G11" s="68"/>
      <c r="H11" s="68"/>
      <c r="I11" s="68"/>
      <c r="J11" s="69"/>
      <c r="K11" s="69"/>
      <c r="L11" s="70"/>
      <c r="M11" s="72"/>
      <c r="N11" s="72"/>
      <c r="O11" s="72"/>
      <c r="P11" s="72"/>
      <c r="Q11" s="72"/>
      <c r="R11" s="72"/>
      <c r="S11" s="72"/>
      <c r="T11" s="72"/>
      <c r="U11" s="72"/>
      <c r="V11" s="70"/>
      <c r="W11" s="70"/>
      <c r="X11" s="63"/>
      <c r="Y11" s="64"/>
      <c r="Z11" s="64"/>
      <c r="AA11" s="64"/>
      <c r="AB11" s="64"/>
      <c r="AC11" s="64"/>
      <c r="AD11" s="64"/>
      <c r="AE11" s="64">
        <v>0</v>
      </c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</row>
    <row r="12" spans="1:105" ht="28.15" customHeight="1">
      <c r="A12" s="196"/>
      <c r="B12" s="198"/>
      <c r="C12" s="71" t="s">
        <v>11</v>
      </c>
      <c r="D12" s="62" t="s">
        <v>41</v>
      </c>
      <c r="E12" s="67"/>
      <c r="F12" s="67"/>
      <c r="G12" s="68"/>
      <c r="H12" s="68"/>
      <c r="I12" s="68"/>
      <c r="J12" s="69"/>
      <c r="K12" s="69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63"/>
      <c r="Y12" s="64"/>
      <c r="Z12" s="64"/>
      <c r="AA12" s="64"/>
      <c r="AB12" s="64"/>
      <c r="AC12" s="64"/>
      <c r="AD12" s="64"/>
      <c r="AE12" s="64">
        <v>0</v>
      </c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</row>
    <row r="13" spans="1:105" ht="29.45" customHeight="1">
      <c r="A13" s="60">
        <v>3</v>
      </c>
      <c r="B13" s="198"/>
      <c r="C13" s="61" t="s">
        <v>51</v>
      </c>
      <c r="D13" s="62" t="s">
        <v>29</v>
      </c>
      <c r="E13" s="29" t="s">
        <v>48</v>
      </c>
      <c r="F13" s="30">
        <v>147</v>
      </c>
      <c r="G13" s="25">
        <f>F13</f>
        <v>147</v>
      </c>
      <c r="H13" s="25" t="s">
        <v>13</v>
      </c>
      <c r="I13" s="25" t="s">
        <v>49</v>
      </c>
      <c r="J13" s="25" t="s">
        <v>48</v>
      </c>
      <c r="K13" s="25">
        <f>(F13*0.1)+F13</f>
        <v>161.69999999999999</v>
      </c>
      <c r="L13" s="26">
        <f>K13</f>
        <v>161.69999999999999</v>
      </c>
      <c r="M13" s="26" t="s">
        <v>13</v>
      </c>
      <c r="N13" s="26" t="s">
        <v>49</v>
      </c>
      <c r="O13" s="26" t="s">
        <v>48</v>
      </c>
      <c r="P13" s="26">
        <f>(F13*0.2)+F13</f>
        <v>176.4</v>
      </c>
      <c r="Q13" s="27">
        <f>P13</f>
        <v>176.4</v>
      </c>
      <c r="R13" s="28" t="s">
        <v>13</v>
      </c>
      <c r="S13" s="28" t="s">
        <v>49</v>
      </c>
      <c r="T13" s="28" t="s">
        <v>48</v>
      </c>
      <c r="U13" s="27">
        <f>(F13*0.3)+F13</f>
        <v>191.1</v>
      </c>
      <c r="V13" s="32" t="s">
        <v>12</v>
      </c>
      <c r="W13" s="33">
        <f>U13</f>
        <v>191.1</v>
      </c>
      <c r="X13" s="63"/>
      <c r="Y13" s="64"/>
      <c r="Z13" s="64"/>
      <c r="AA13" s="64"/>
      <c r="AB13" s="64"/>
      <c r="AC13" s="64"/>
      <c r="AD13" s="64"/>
      <c r="AE13" s="64">
        <v>167</v>
      </c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</row>
    <row r="14" spans="1:105" ht="29.45" customHeight="1">
      <c r="A14" s="60">
        <v>4</v>
      </c>
      <c r="B14" s="199"/>
      <c r="C14" s="61" t="s">
        <v>50</v>
      </c>
      <c r="D14" s="62" t="s">
        <v>17</v>
      </c>
      <c r="E14" s="29" t="s">
        <v>47</v>
      </c>
      <c r="F14" s="31">
        <v>147</v>
      </c>
      <c r="G14" s="25">
        <f>F14-(F14*0.1)</f>
        <v>132.30000000000001</v>
      </c>
      <c r="H14" s="25" t="s">
        <v>48</v>
      </c>
      <c r="I14" s="25" t="s">
        <v>49</v>
      </c>
      <c r="J14" s="25" t="s">
        <v>13</v>
      </c>
      <c r="K14" s="25">
        <f>F14</f>
        <v>147</v>
      </c>
      <c r="L14" s="26">
        <f>K14-(K14*0.2)</f>
        <v>117.6</v>
      </c>
      <c r="M14" s="26" t="s">
        <v>48</v>
      </c>
      <c r="N14" s="26" t="s">
        <v>49</v>
      </c>
      <c r="O14" s="26" t="s">
        <v>13</v>
      </c>
      <c r="P14" s="26">
        <f>G14</f>
        <v>132.30000000000001</v>
      </c>
      <c r="Q14" s="28">
        <f>P14-(P14*0.3)</f>
        <v>92.610000000000014</v>
      </c>
      <c r="R14" s="28" t="s">
        <v>48</v>
      </c>
      <c r="S14" s="28" t="s">
        <v>49</v>
      </c>
      <c r="T14" s="28" t="s">
        <v>13</v>
      </c>
      <c r="U14" s="28">
        <f>L14</f>
        <v>117.6</v>
      </c>
      <c r="V14" s="32" t="s">
        <v>13</v>
      </c>
      <c r="W14" s="34">
        <f>Q14</f>
        <v>92.610000000000014</v>
      </c>
      <c r="X14" s="63"/>
      <c r="Y14" s="64"/>
      <c r="Z14" s="64"/>
      <c r="AA14" s="64"/>
      <c r="AB14" s="64"/>
      <c r="AC14" s="64"/>
      <c r="AD14" s="64"/>
      <c r="AE14" s="64">
        <v>167</v>
      </c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</row>
    <row r="15" spans="1:105" ht="21.6" customHeight="1">
      <c r="A15" s="164">
        <v>3</v>
      </c>
      <c r="B15" s="167" t="s">
        <v>27</v>
      </c>
      <c r="C15" s="162" t="s">
        <v>28</v>
      </c>
      <c r="D15" s="163" t="s">
        <v>32</v>
      </c>
      <c r="E15" s="73" t="s">
        <v>13</v>
      </c>
      <c r="F15" s="73">
        <v>0</v>
      </c>
      <c r="G15" s="74">
        <v>0</v>
      </c>
      <c r="H15" s="74" t="s">
        <v>48</v>
      </c>
      <c r="I15" s="74" t="s">
        <v>49</v>
      </c>
      <c r="J15" s="74" t="s">
        <v>13</v>
      </c>
      <c r="K15" s="74">
        <v>1</v>
      </c>
      <c r="L15" s="75">
        <v>1</v>
      </c>
      <c r="M15" s="75" t="s">
        <v>48</v>
      </c>
      <c r="N15" s="75" t="s">
        <v>49</v>
      </c>
      <c r="O15" s="75" t="s">
        <v>13</v>
      </c>
      <c r="P15" s="75">
        <v>2</v>
      </c>
      <c r="Q15" s="76">
        <v>2</v>
      </c>
      <c r="R15" s="76" t="s">
        <v>48</v>
      </c>
      <c r="S15" s="76" t="s">
        <v>49</v>
      </c>
      <c r="T15" s="76" t="s">
        <v>13</v>
      </c>
      <c r="U15" s="76">
        <v>3</v>
      </c>
      <c r="V15" s="77" t="s">
        <v>47</v>
      </c>
      <c r="W15" s="77">
        <v>3</v>
      </c>
      <c r="X15" s="63"/>
      <c r="Y15" s="1">
        <f>Y16-Y17</f>
        <v>0</v>
      </c>
      <c r="Z15" s="1">
        <f t="shared" ref="Z15:BH15" si="1">Z16-Z17</f>
        <v>0</v>
      </c>
      <c r="AA15" s="1">
        <f t="shared" si="1"/>
        <v>0</v>
      </c>
      <c r="AB15" s="1">
        <f t="shared" si="1"/>
        <v>0</v>
      </c>
      <c r="AC15" s="1">
        <f t="shared" si="1"/>
        <v>0</v>
      </c>
      <c r="AD15" s="1">
        <f t="shared" si="1"/>
        <v>0</v>
      </c>
      <c r="AE15" s="1">
        <f t="shared" si="1"/>
        <v>0</v>
      </c>
      <c r="AF15" s="1">
        <f t="shared" si="1"/>
        <v>0</v>
      </c>
      <c r="AG15" s="1">
        <f t="shared" si="1"/>
        <v>0</v>
      </c>
      <c r="AH15" s="1">
        <f t="shared" si="1"/>
        <v>0</v>
      </c>
      <c r="AI15" s="1">
        <f t="shared" si="1"/>
        <v>0</v>
      </c>
      <c r="AJ15" s="1">
        <f t="shared" si="1"/>
        <v>0</v>
      </c>
      <c r="AK15" s="1">
        <f t="shared" si="1"/>
        <v>0</v>
      </c>
      <c r="AL15" s="1">
        <f t="shared" si="1"/>
        <v>0</v>
      </c>
      <c r="AM15" s="1">
        <f t="shared" si="1"/>
        <v>0</v>
      </c>
      <c r="AN15" s="1">
        <f t="shared" si="1"/>
        <v>0</v>
      </c>
      <c r="AO15" s="1">
        <f t="shared" si="1"/>
        <v>0</v>
      </c>
      <c r="AP15" s="1">
        <f t="shared" si="1"/>
        <v>0</v>
      </c>
      <c r="AQ15" s="1">
        <f t="shared" si="1"/>
        <v>0</v>
      </c>
      <c r="AR15" s="1">
        <f t="shared" si="1"/>
        <v>0</v>
      </c>
      <c r="AS15" s="1">
        <f t="shared" si="1"/>
        <v>0</v>
      </c>
      <c r="AT15" s="1">
        <f t="shared" si="1"/>
        <v>0</v>
      </c>
      <c r="AU15" s="1">
        <f t="shared" si="1"/>
        <v>0</v>
      </c>
      <c r="AV15" s="1">
        <f t="shared" si="1"/>
        <v>0</v>
      </c>
      <c r="AW15" s="1">
        <f t="shared" si="1"/>
        <v>0</v>
      </c>
      <c r="AX15" s="1">
        <f t="shared" si="1"/>
        <v>0</v>
      </c>
      <c r="AY15" s="1">
        <f t="shared" si="1"/>
        <v>0</v>
      </c>
      <c r="AZ15" s="1">
        <f t="shared" si="1"/>
        <v>0</v>
      </c>
      <c r="BA15" s="1">
        <f t="shared" si="1"/>
        <v>0</v>
      </c>
      <c r="BB15" s="1">
        <f t="shared" si="1"/>
        <v>0</v>
      </c>
      <c r="BC15" s="1">
        <f t="shared" si="1"/>
        <v>0</v>
      </c>
      <c r="BD15" s="1">
        <f t="shared" si="1"/>
        <v>0</v>
      </c>
      <c r="BE15" s="1">
        <f t="shared" si="1"/>
        <v>0</v>
      </c>
      <c r="BF15" s="1">
        <f t="shared" si="1"/>
        <v>0</v>
      </c>
      <c r="BG15" s="1">
        <f t="shared" si="1"/>
        <v>0</v>
      </c>
      <c r="BH15" s="1">
        <f t="shared" si="1"/>
        <v>0</v>
      </c>
    </row>
    <row r="16" spans="1:105" ht="21" customHeight="1">
      <c r="A16" s="165"/>
      <c r="B16" s="168"/>
      <c r="C16" s="162"/>
      <c r="D16" s="163"/>
      <c r="E16" s="200" t="s">
        <v>31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2"/>
      <c r="X16" s="63"/>
      <c r="Y16" s="78"/>
      <c r="Z16" s="78"/>
      <c r="AA16" s="78"/>
      <c r="AB16" s="78"/>
      <c r="AC16" s="78"/>
      <c r="AD16" s="78"/>
      <c r="AE16" s="78">
        <v>44046</v>
      </c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</row>
    <row r="17" spans="1:60" ht="22.9" customHeight="1">
      <c r="A17" s="166"/>
      <c r="B17" s="169"/>
      <c r="C17" s="162"/>
      <c r="D17" s="163"/>
      <c r="E17" s="200" t="s">
        <v>30</v>
      </c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63"/>
      <c r="Y17" s="78"/>
      <c r="Z17" s="78"/>
      <c r="AA17" s="78"/>
      <c r="AB17" s="78"/>
      <c r="AC17" s="78"/>
      <c r="AD17" s="78"/>
      <c r="AE17" s="78">
        <v>44046</v>
      </c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</row>
    <row r="18" spans="1:60" ht="37.9" customHeight="1">
      <c r="A18" s="60">
        <v>4</v>
      </c>
      <c r="B18" s="206" t="s">
        <v>15</v>
      </c>
      <c r="C18" s="79" t="s">
        <v>34</v>
      </c>
      <c r="D18" s="80" t="s">
        <v>32</v>
      </c>
      <c r="E18" s="29" t="s">
        <v>48</v>
      </c>
      <c r="F18" s="30">
        <v>21</v>
      </c>
      <c r="G18" s="35">
        <f>F18</f>
        <v>21</v>
      </c>
      <c r="H18" s="35" t="s">
        <v>13</v>
      </c>
      <c r="I18" s="35" t="s">
        <v>49</v>
      </c>
      <c r="J18" s="35" t="s">
        <v>48</v>
      </c>
      <c r="K18" s="35">
        <f>(F18*0.1)+F18</f>
        <v>23.1</v>
      </c>
      <c r="L18" s="36">
        <f>K18</f>
        <v>23.1</v>
      </c>
      <c r="M18" s="36" t="s">
        <v>13</v>
      </c>
      <c r="N18" s="36" t="s">
        <v>49</v>
      </c>
      <c r="O18" s="36" t="s">
        <v>48</v>
      </c>
      <c r="P18" s="36">
        <f>(F18*0.2)+F18</f>
        <v>25.2</v>
      </c>
      <c r="Q18" s="37">
        <f>P18</f>
        <v>25.2</v>
      </c>
      <c r="R18" s="38" t="s">
        <v>13</v>
      </c>
      <c r="S18" s="38" t="s">
        <v>49</v>
      </c>
      <c r="T18" s="38" t="s">
        <v>48</v>
      </c>
      <c r="U18" s="37">
        <f>(F18*0.3)+F18</f>
        <v>27.3</v>
      </c>
      <c r="V18" s="32" t="s">
        <v>12</v>
      </c>
      <c r="W18" s="33">
        <f>U18</f>
        <v>27.3</v>
      </c>
      <c r="X18" s="63"/>
      <c r="Y18" s="64"/>
      <c r="Z18" s="64"/>
      <c r="AA18" s="64"/>
      <c r="AB18" s="64"/>
      <c r="AC18" s="64"/>
      <c r="AD18" s="64"/>
      <c r="AE18" s="64">
        <v>0</v>
      </c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</row>
    <row r="19" spans="1:60" ht="37.9" customHeight="1">
      <c r="A19" s="60">
        <v>5</v>
      </c>
      <c r="B19" s="207"/>
      <c r="C19" s="79" t="s">
        <v>33</v>
      </c>
      <c r="D19" s="80" t="s">
        <v>32</v>
      </c>
      <c r="E19" s="29" t="s">
        <v>48</v>
      </c>
      <c r="F19" s="30">
        <v>7</v>
      </c>
      <c r="G19" s="35">
        <f>F19</f>
        <v>7</v>
      </c>
      <c r="H19" s="35" t="s">
        <v>13</v>
      </c>
      <c r="I19" s="35" t="s">
        <v>49</v>
      </c>
      <c r="J19" s="35" t="s">
        <v>48</v>
      </c>
      <c r="K19" s="35">
        <f>(F19*0.1)+F19</f>
        <v>7.7</v>
      </c>
      <c r="L19" s="36">
        <f>K19</f>
        <v>7.7</v>
      </c>
      <c r="M19" s="36" t="s">
        <v>13</v>
      </c>
      <c r="N19" s="36" t="s">
        <v>49</v>
      </c>
      <c r="O19" s="36" t="s">
        <v>48</v>
      </c>
      <c r="P19" s="36">
        <f>(F19*0.2)+F19</f>
        <v>8.4</v>
      </c>
      <c r="Q19" s="37">
        <f>P19</f>
        <v>8.4</v>
      </c>
      <c r="R19" s="38" t="s">
        <v>13</v>
      </c>
      <c r="S19" s="38" t="s">
        <v>49</v>
      </c>
      <c r="T19" s="38" t="s">
        <v>48</v>
      </c>
      <c r="U19" s="37">
        <f>(F19*0.3)+F19</f>
        <v>9.1</v>
      </c>
      <c r="V19" s="32" t="s">
        <v>12</v>
      </c>
      <c r="W19" s="33">
        <f>U19</f>
        <v>9.1</v>
      </c>
      <c r="X19" s="63"/>
      <c r="Y19" s="64"/>
      <c r="Z19" s="64"/>
      <c r="AA19" s="64"/>
      <c r="AB19" s="64"/>
      <c r="AC19" s="64"/>
      <c r="AD19" s="64"/>
      <c r="AE19" s="64">
        <v>0</v>
      </c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</row>
    <row r="20" spans="1:60" ht="23.45" customHeight="1">
      <c r="A20" s="164">
        <v>6</v>
      </c>
      <c r="B20" s="207"/>
      <c r="C20" s="155" t="s">
        <v>56</v>
      </c>
      <c r="D20" s="156"/>
      <c r="E20" s="29" t="s">
        <v>48</v>
      </c>
      <c r="F20" s="30">
        <v>420</v>
      </c>
      <c r="G20" s="35">
        <f>F20</f>
        <v>420</v>
      </c>
      <c r="H20" s="35" t="s">
        <v>13</v>
      </c>
      <c r="I20" s="35" t="s">
        <v>49</v>
      </c>
      <c r="J20" s="35" t="s">
        <v>48</v>
      </c>
      <c r="K20" s="35">
        <f>(F20*0.1)+F20</f>
        <v>462</v>
      </c>
      <c r="L20" s="36">
        <f>K20</f>
        <v>462</v>
      </c>
      <c r="M20" s="36" t="s">
        <v>13</v>
      </c>
      <c r="N20" s="36" t="s">
        <v>49</v>
      </c>
      <c r="O20" s="36" t="s">
        <v>48</v>
      </c>
      <c r="P20" s="36">
        <f>(F20*0.2)+F20</f>
        <v>504</v>
      </c>
      <c r="Q20" s="37">
        <f>P20</f>
        <v>504</v>
      </c>
      <c r="R20" s="38" t="s">
        <v>13</v>
      </c>
      <c r="S20" s="38" t="s">
        <v>49</v>
      </c>
      <c r="T20" s="38" t="s">
        <v>48</v>
      </c>
      <c r="U20" s="37">
        <f>(F20*0.3)+F20</f>
        <v>546</v>
      </c>
      <c r="V20" s="32" t="s">
        <v>12</v>
      </c>
      <c r="W20" s="33">
        <f>U20</f>
        <v>546</v>
      </c>
      <c r="X20" s="63"/>
      <c r="Y20" s="1">
        <f t="shared" ref="Y20:BH20" si="2">SUM(Y21:Y22)</f>
        <v>0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0</v>
      </c>
      <c r="AE20" s="1">
        <f t="shared" si="2"/>
        <v>575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f t="shared" si="2"/>
        <v>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f t="shared" si="2"/>
        <v>0</v>
      </c>
      <c r="AP20" s="1">
        <f t="shared" si="2"/>
        <v>0</v>
      </c>
      <c r="AQ20" s="1">
        <f t="shared" si="2"/>
        <v>0</v>
      </c>
      <c r="AR20" s="1">
        <f t="shared" si="2"/>
        <v>0</v>
      </c>
      <c r="AS20" s="1">
        <f t="shared" si="2"/>
        <v>0</v>
      </c>
      <c r="AT20" s="1">
        <f t="shared" si="2"/>
        <v>0</v>
      </c>
      <c r="AU20" s="1">
        <f t="shared" si="2"/>
        <v>0</v>
      </c>
      <c r="AV20" s="1">
        <f t="shared" si="2"/>
        <v>0</v>
      </c>
      <c r="AW20" s="1">
        <f t="shared" si="2"/>
        <v>0</v>
      </c>
      <c r="AX20" s="1">
        <f t="shared" si="2"/>
        <v>0</v>
      </c>
      <c r="AY20" s="1">
        <f t="shared" si="2"/>
        <v>0</v>
      </c>
      <c r="AZ20" s="1">
        <f t="shared" si="2"/>
        <v>0</v>
      </c>
      <c r="BA20" s="1">
        <f t="shared" si="2"/>
        <v>0</v>
      </c>
      <c r="BB20" s="1">
        <f t="shared" si="2"/>
        <v>0</v>
      </c>
      <c r="BC20" s="1">
        <f t="shared" si="2"/>
        <v>0</v>
      </c>
      <c r="BD20" s="1">
        <f t="shared" si="2"/>
        <v>0</v>
      </c>
      <c r="BE20" s="1">
        <f t="shared" si="2"/>
        <v>0</v>
      </c>
      <c r="BF20" s="1">
        <f t="shared" si="2"/>
        <v>0</v>
      </c>
      <c r="BG20" s="1">
        <f t="shared" si="2"/>
        <v>0</v>
      </c>
      <c r="BH20" s="1">
        <f t="shared" si="2"/>
        <v>0</v>
      </c>
    </row>
    <row r="21" spans="1:60" ht="22.15" customHeight="1">
      <c r="A21" s="165"/>
      <c r="B21" s="207"/>
      <c r="C21" s="157" t="s">
        <v>26</v>
      </c>
      <c r="D21" s="81" t="s">
        <v>55</v>
      </c>
      <c r="E21" s="17" t="s">
        <v>48</v>
      </c>
      <c r="F21" s="18">
        <v>420</v>
      </c>
      <c r="G21" s="19">
        <f>F21</f>
        <v>420</v>
      </c>
      <c r="H21" s="19" t="s">
        <v>13</v>
      </c>
      <c r="I21" s="19" t="s">
        <v>49</v>
      </c>
      <c r="J21" s="19" t="s">
        <v>48</v>
      </c>
      <c r="K21" s="19">
        <f>(F21*0.1)+F21</f>
        <v>462</v>
      </c>
      <c r="L21" s="20">
        <f>K21</f>
        <v>462</v>
      </c>
      <c r="M21" s="20" t="s">
        <v>13</v>
      </c>
      <c r="N21" s="20" t="s">
        <v>49</v>
      </c>
      <c r="O21" s="20" t="s">
        <v>48</v>
      </c>
      <c r="P21" s="20">
        <f>(F21*0.2)+F21</f>
        <v>504</v>
      </c>
      <c r="Q21" s="40">
        <f>P21</f>
        <v>504</v>
      </c>
      <c r="R21" s="41" t="s">
        <v>13</v>
      </c>
      <c r="S21" s="41" t="s">
        <v>49</v>
      </c>
      <c r="T21" s="41" t="s">
        <v>48</v>
      </c>
      <c r="U21" s="40">
        <f>(F21*0.3)+F21</f>
        <v>546</v>
      </c>
      <c r="V21" s="21" t="s">
        <v>12</v>
      </c>
      <c r="W21" s="22">
        <f>U21</f>
        <v>546</v>
      </c>
      <c r="X21" s="63"/>
      <c r="Y21" s="64"/>
      <c r="Z21" s="64"/>
      <c r="AA21" s="64"/>
      <c r="AB21" s="64"/>
      <c r="AC21" s="64"/>
      <c r="AD21" s="64"/>
      <c r="AE21" s="64">
        <v>327</v>
      </c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</row>
    <row r="22" spans="1:60" ht="22.15" customHeight="1">
      <c r="A22" s="165"/>
      <c r="B22" s="207"/>
      <c r="C22" s="158"/>
      <c r="D22" s="81" t="s">
        <v>52</v>
      </c>
      <c r="E22" s="82"/>
      <c r="F22" s="82"/>
      <c r="G22" s="83"/>
      <c r="H22" s="83"/>
      <c r="I22" s="83"/>
      <c r="J22" s="83"/>
      <c r="K22" s="83"/>
      <c r="L22" s="84"/>
      <c r="M22" s="84"/>
      <c r="N22" s="84"/>
      <c r="O22" s="84"/>
      <c r="P22" s="84"/>
      <c r="Q22" s="85"/>
      <c r="R22" s="85"/>
      <c r="S22" s="85"/>
      <c r="T22" s="85"/>
      <c r="U22" s="85"/>
      <c r="V22" s="86"/>
      <c r="W22" s="86"/>
      <c r="X22" s="63"/>
      <c r="Y22" s="64"/>
      <c r="Z22" s="64"/>
      <c r="AA22" s="64"/>
      <c r="AB22" s="64"/>
      <c r="AC22" s="64"/>
      <c r="AD22" s="64"/>
      <c r="AE22" s="64">
        <v>248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</row>
    <row r="23" spans="1:60" ht="39" customHeight="1">
      <c r="A23" s="164">
        <v>7</v>
      </c>
      <c r="B23" s="207"/>
      <c r="C23" s="155" t="s">
        <v>23</v>
      </c>
      <c r="D23" s="156"/>
      <c r="E23" s="29" t="s">
        <v>47</v>
      </c>
      <c r="F23" s="31">
        <v>147</v>
      </c>
      <c r="G23" s="35">
        <f>F23-(F23*0.1)</f>
        <v>132.30000000000001</v>
      </c>
      <c r="H23" s="35" t="s">
        <v>48</v>
      </c>
      <c r="I23" s="35" t="s">
        <v>49</v>
      </c>
      <c r="J23" s="35" t="s">
        <v>13</v>
      </c>
      <c r="K23" s="35">
        <f>F23</f>
        <v>147</v>
      </c>
      <c r="L23" s="36">
        <f>K23-(K23*0.2)</f>
        <v>117.6</v>
      </c>
      <c r="M23" s="36" t="s">
        <v>48</v>
      </c>
      <c r="N23" s="36" t="s">
        <v>49</v>
      </c>
      <c r="O23" s="36" t="s">
        <v>13</v>
      </c>
      <c r="P23" s="36">
        <f>G23</f>
        <v>132.30000000000001</v>
      </c>
      <c r="Q23" s="38">
        <f>P23-(P23*0.3)</f>
        <v>92.610000000000014</v>
      </c>
      <c r="R23" s="38" t="s">
        <v>48</v>
      </c>
      <c r="S23" s="38" t="s">
        <v>49</v>
      </c>
      <c r="T23" s="38" t="s">
        <v>13</v>
      </c>
      <c r="U23" s="38">
        <f>L23</f>
        <v>117.6</v>
      </c>
      <c r="V23" s="32" t="s">
        <v>13</v>
      </c>
      <c r="W23" s="34">
        <f>Q23</f>
        <v>92.610000000000014</v>
      </c>
      <c r="X23" s="63"/>
      <c r="Y23" s="2">
        <f t="shared" ref="Y23:BH23" si="3">SUM(Y24:Y25)</f>
        <v>0</v>
      </c>
      <c r="Z23" s="2">
        <f t="shared" si="3"/>
        <v>0</v>
      </c>
      <c r="AA23" s="2">
        <f t="shared" si="3"/>
        <v>0</v>
      </c>
      <c r="AB23" s="2">
        <f t="shared" si="3"/>
        <v>0</v>
      </c>
      <c r="AC23" s="2">
        <f t="shared" si="3"/>
        <v>0</v>
      </c>
      <c r="AD23" s="2">
        <f t="shared" si="3"/>
        <v>0</v>
      </c>
      <c r="AE23" s="2">
        <f t="shared" si="3"/>
        <v>167</v>
      </c>
      <c r="AF23" s="2">
        <f t="shared" si="3"/>
        <v>0</v>
      </c>
      <c r="AG23" s="2">
        <f t="shared" si="3"/>
        <v>0</v>
      </c>
      <c r="AH23" s="2">
        <f t="shared" si="3"/>
        <v>0</v>
      </c>
      <c r="AI23" s="2">
        <f t="shared" si="3"/>
        <v>0</v>
      </c>
      <c r="AJ23" s="2">
        <f t="shared" si="3"/>
        <v>0</v>
      </c>
      <c r="AK23" s="2">
        <f t="shared" si="3"/>
        <v>0</v>
      </c>
      <c r="AL23" s="2">
        <f t="shared" si="3"/>
        <v>0</v>
      </c>
      <c r="AM23" s="2">
        <f t="shared" si="3"/>
        <v>0</v>
      </c>
      <c r="AN23" s="2">
        <f t="shared" si="3"/>
        <v>0</v>
      </c>
      <c r="AO23" s="2">
        <f t="shared" si="3"/>
        <v>0</v>
      </c>
      <c r="AP23" s="2">
        <f t="shared" si="3"/>
        <v>0</v>
      </c>
      <c r="AQ23" s="2">
        <f t="shared" si="3"/>
        <v>0</v>
      </c>
      <c r="AR23" s="2">
        <f t="shared" si="3"/>
        <v>0</v>
      </c>
      <c r="AS23" s="2">
        <f t="shared" si="3"/>
        <v>0</v>
      </c>
      <c r="AT23" s="2">
        <f t="shared" si="3"/>
        <v>0</v>
      </c>
      <c r="AU23" s="2">
        <f t="shared" si="3"/>
        <v>0</v>
      </c>
      <c r="AV23" s="2">
        <f t="shared" si="3"/>
        <v>0</v>
      </c>
      <c r="AW23" s="2">
        <f t="shared" si="3"/>
        <v>0</v>
      </c>
      <c r="AX23" s="2">
        <f t="shared" si="3"/>
        <v>0</v>
      </c>
      <c r="AY23" s="2">
        <f t="shared" si="3"/>
        <v>0</v>
      </c>
      <c r="AZ23" s="2">
        <f t="shared" si="3"/>
        <v>0</v>
      </c>
      <c r="BA23" s="2">
        <f t="shared" si="3"/>
        <v>0</v>
      </c>
      <c r="BB23" s="2">
        <f t="shared" si="3"/>
        <v>0</v>
      </c>
      <c r="BC23" s="2">
        <f t="shared" si="3"/>
        <v>0</v>
      </c>
      <c r="BD23" s="2">
        <f t="shared" si="3"/>
        <v>0</v>
      </c>
      <c r="BE23" s="2">
        <f t="shared" si="3"/>
        <v>0</v>
      </c>
      <c r="BF23" s="2">
        <f t="shared" si="3"/>
        <v>0</v>
      </c>
      <c r="BG23" s="2">
        <f t="shared" si="3"/>
        <v>0</v>
      </c>
      <c r="BH23" s="2">
        <f t="shared" si="3"/>
        <v>0</v>
      </c>
    </row>
    <row r="24" spans="1:60" ht="22.9" customHeight="1">
      <c r="A24" s="165"/>
      <c r="B24" s="207"/>
      <c r="C24" s="157" t="s">
        <v>26</v>
      </c>
      <c r="D24" s="81" t="s">
        <v>55</v>
      </c>
      <c r="E24" s="17" t="s">
        <v>47</v>
      </c>
      <c r="F24" s="23">
        <v>147</v>
      </c>
      <c r="G24" s="19">
        <f>F24-(F24*0.1)</f>
        <v>132.30000000000001</v>
      </c>
      <c r="H24" s="19" t="s">
        <v>48</v>
      </c>
      <c r="I24" s="19" t="s">
        <v>49</v>
      </c>
      <c r="J24" s="19" t="s">
        <v>13</v>
      </c>
      <c r="K24" s="19">
        <f>F24</f>
        <v>147</v>
      </c>
      <c r="L24" s="20">
        <f>K24-(K24*0.2)</f>
        <v>117.6</v>
      </c>
      <c r="M24" s="20" t="s">
        <v>48</v>
      </c>
      <c r="N24" s="20" t="s">
        <v>49</v>
      </c>
      <c r="O24" s="20" t="s">
        <v>13</v>
      </c>
      <c r="P24" s="20">
        <f>G24</f>
        <v>132.30000000000001</v>
      </c>
      <c r="Q24" s="42">
        <f>P24-(P24*0.3)</f>
        <v>92.610000000000014</v>
      </c>
      <c r="R24" s="42" t="s">
        <v>48</v>
      </c>
      <c r="S24" s="42" t="s">
        <v>49</v>
      </c>
      <c r="T24" s="42" t="s">
        <v>13</v>
      </c>
      <c r="U24" s="42">
        <f>L24</f>
        <v>117.6</v>
      </c>
      <c r="V24" s="21" t="s">
        <v>13</v>
      </c>
      <c r="W24" s="24">
        <f>Q24</f>
        <v>92.610000000000014</v>
      </c>
      <c r="X24" s="63"/>
      <c r="Y24" s="87"/>
      <c r="Z24" s="87"/>
      <c r="AA24" s="87"/>
      <c r="AB24" s="87"/>
      <c r="AC24" s="87"/>
      <c r="AD24" s="87"/>
      <c r="AE24" s="87">
        <v>75</v>
      </c>
      <c r="AF24" s="87"/>
      <c r="AG24" s="87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</row>
    <row r="25" spans="1:60" ht="22.9" customHeight="1">
      <c r="A25" s="165"/>
      <c r="B25" s="207"/>
      <c r="C25" s="158"/>
      <c r="D25" s="81" t="s">
        <v>52</v>
      </c>
      <c r="E25" s="88"/>
      <c r="F25" s="89"/>
      <c r="G25" s="90"/>
      <c r="H25" s="91"/>
      <c r="I25" s="90"/>
      <c r="J25" s="92"/>
      <c r="K25" s="93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63"/>
      <c r="Y25" s="87"/>
      <c r="Z25" s="87"/>
      <c r="AA25" s="87"/>
      <c r="AB25" s="87"/>
      <c r="AC25" s="87"/>
      <c r="AD25" s="87"/>
      <c r="AE25" s="87">
        <v>92</v>
      </c>
      <c r="AF25" s="87"/>
      <c r="AG25" s="87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</row>
    <row r="26" spans="1:60" ht="30.6" customHeight="1">
      <c r="A26" s="164">
        <v>8</v>
      </c>
      <c r="B26" s="207" t="s">
        <v>15</v>
      </c>
      <c r="C26" s="155" t="s">
        <v>22</v>
      </c>
      <c r="D26" s="156"/>
      <c r="E26" s="29" t="s">
        <v>47</v>
      </c>
      <c r="F26" s="31">
        <v>441</v>
      </c>
      <c r="G26" s="35">
        <f>F26-(F26*0.1)</f>
        <v>396.9</v>
      </c>
      <c r="H26" s="35" t="s">
        <v>48</v>
      </c>
      <c r="I26" s="35" t="s">
        <v>49</v>
      </c>
      <c r="J26" s="35" t="s">
        <v>13</v>
      </c>
      <c r="K26" s="35">
        <f>F26</f>
        <v>441</v>
      </c>
      <c r="L26" s="36">
        <f>K26-(K26*0.2)</f>
        <v>352.8</v>
      </c>
      <c r="M26" s="36" t="s">
        <v>48</v>
      </c>
      <c r="N26" s="36" t="s">
        <v>49</v>
      </c>
      <c r="O26" s="36" t="s">
        <v>13</v>
      </c>
      <c r="P26" s="36">
        <f>G26</f>
        <v>396.9</v>
      </c>
      <c r="Q26" s="38">
        <f>P26-(P26*0.3)</f>
        <v>277.83</v>
      </c>
      <c r="R26" s="38" t="s">
        <v>48</v>
      </c>
      <c r="S26" s="38" t="s">
        <v>49</v>
      </c>
      <c r="T26" s="38" t="s">
        <v>13</v>
      </c>
      <c r="U26" s="38">
        <f>L26</f>
        <v>352.8</v>
      </c>
      <c r="V26" s="32" t="s">
        <v>13</v>
      </c>
      <c r="W26" s="34">
        <f>Q26</f>
        <v>277.83</v>
      </c>
      <c r="X26" s="63"/>
      <c r="Y26" s="1">
        <f t="shared" ref="Y26:BH26" si="4">SUM(Y27:Y28)</f>
        <v>0</v>
      </c>
      <c r="Z26" s="1">
        <f t="shared" si="4"/>
        <v>0</v>
      </c>
      <c r="AA26" s="1">
        <f t="shared" si="4"/>
        <v>0</v>
      </c>
      <c r="AB26" s="1">
        <f t="shared" si="4"/>
        <v>0</v>
      </c>
      <c r="AC26" s="1">
        <f t="shared" si="4"/>
        <v>0</v>
      </c>
      <c r="AD26" s="1">
        <f t="shared" si="4"/>
        <v>0</v>
      </c>
      <c r="AE26" s="1">
        <f t="shared" si="4"/>
        <v>408</v>
      </c>
      <c r="AF26" s="1">
        <f t="shared" si="4"/>
        <v>0</v>
      </c>
      <c r="AG26" s="1">
        <f t="shared" si="4"/>
        <v>0</v>
      </c>
      <c r="AH26" s="1">
        <f t="shared" si="4"/>
        <v>0</v>
      </c>
      <c r="AI26" s="1">
        <f t="shared" si="4"/>
        <v>0</v>
      </c>
      <c r="AJ26" s="1">
        <f t="shared" si="4"/>
        <v>0</v>
      </c>
      <c r="AK26" s="1">
        <f t="shared" si="4"/>
        <v>0</v>
      </c>
      <c r="AL26" s="1">
        <f t="shared" si="4"/>
        <v>0</v>
      </c>
      <c r="AM26" s="1">
        <f t="shared" si="4"/>
        <v>0</v>
      </c>
      <c r="AN26" s="1">
        <f t="shared" si="4"/>
        <v>0</v>
      </c>
      <c r="AO26" s="1">
        <f t="shared" si="4"/>
        <v>0</v>
      </c>
      <c r="AP26" s="1">
        <f t="shared" si="4"/>
        <v>0</v>
      </c>
      <c r="AQ26" s="1">
        <f t="shared" si="4"/>
        <v>0</v>
      </c>
      <c r="AR26" s="1">
        <f t="shared" si="4"/>
        <v>0</v>
      </c>
      <c r="AS26" s="1">
        <f t="shared" si="4"/>
        <v>0</v>
      </c>
      <c r="AT26" s="1">
        <f t="shared" si="4"/>
        <v>0</v>
      </c>
      <c r="AU26" s="1">
        <f t="shared" si="4"/>
        <v>0</v>
      </c>
      <c r="AV26" s="1">
        <f t="shared" si="4"/>
        <v>0</v>
      </c>
      <c r="AW26" s="1">
        <f t="shared" si="4"/>
        <v>0</v>
      </c>
      <c r="AX26" s="1">
        <f t="shared" si="4"/>
        <v>0</v>
      </c>
      <c r="AY26" s="1">
        <f t="shared" si="4"/>
        <v>0</v>
      </c>
      <c r="AZ26" s="1">
        <f t="shared" si="4"/>
        <v>0</v>
      </c>
      <c r="BA26" s="1">
        <f t="shared" si="4"/>
        <v>0</v>
      </c>
      <c r="BB26" s="1">
        <f t="shared" si="4"/>
        <v>0</v>
      </c>
      <c r="BC26" s="1">
        <f t="shared" si="4"/>
        <v>0</v>
      </c>
      <c r="BD26" s="1">
        <f t="shared" si="4"/>
        <v>0</v>
      </c>
      <c r="BE26" s="1">
        <f t="shared" si="4"/>
        <v>0</v>
      </c>
      <c r="BF26" s="1">
        <f t="shared" si="4"/>
        <v>0</v>
      </c>
      <c r="BG26" s="1">
        <f t="shared" si="4"/>
        <v>0</v>
      </c>
      <c r="BH26" s="1">
        <f t="shared" si="4"/>
        <v>0</v>
      </c>
    </row>
    <row r="27" spans="1:60" ht="21.6" customHeight="1">
      <c r="A27" s="165"/>
      <c r="B27" s="207"/>
      <c r="C27" s="157" t="s">
        <v>26</v>
      </c>
      <c r="D27" s="81" t="s">
        <v>55</v>
      </c>
      <c r="E27" s="43" t="s">
        <v>47</v>
      </c>
      <c r="F27" s="44">
        <v>441</v>
      </c>
      <c r="G27" s="19">
        <f>F27-(F27*0.1)</f>
        <v>396.9</v>
      </c>
      <c r="H27" s="19" t="s">
        <v>48</v>
      </c>
      <c r="I27" s="19" t="s">
        <v>49</v>
      </c>
      <c r="J27" s="19" t="s">
        <v>13</v>
      </c>
      <c r="K27" s="19">
        <f>F27</f>
        <v>441</v>
      </c>
      <c r="L27" s="20">
        <f>K27-(K27*0.2)</f>
        <v>352.8</v>
      </c>
      <c r="M27" s="20" t="s">
        <v>48</v>
      </c>
      <c r="N27" s="20" t="s">
        <v>49</v>
      </c>
      <c r="O27" s="20" t="s">
        <v>13</v>
      </c>
      <c r="P27" s="20">
        <f>G27</f>
        <v>396.9</v>
      </c>
      <c r="Q27" s="39">
        <f>P27-(P27*0.3)</f>
        <v>277.83</v>
      </c>
      <c r="R27" s="39" t="s">
        <v>48</v>
      </c>
      <c r="S27" s="39" t="s">
        <v>49</v>
      </c>
      <c r="T27" s="39" t="s">
        <v>13</v>
      </c>
      <c r="U27" s="39">
        <f>L27</f>
        <v>352.8</v>
      </c>
      <c r="V27" s="21" t="s">
        <v>13</v>
      </c>
      <c r="W27" s="24">
        <f>Q27</f>
        <v>277.83</v>
      </c>
      <c r="X27" s="63"/>
      <c r="Y27" s="64"/>
      <c r="Z27" s="64"/>
      <c r="AA27" s="64"/>
      <c r="AB27" s="64"/>
      <c r="AC27" s="64"/>
      <c r="AD27" s="64"/>
      <c r="AE27" s="64">
        <v>173</v>
      </c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</row>
    <row r="28" spans="1:60" ht="21.6" customHeight="1">
      <c r="A28" s="165"/>
      <c r="B28" s="207"/>
      <c r="C28" s="158"/>
      <c r="D28" s="81" t="s">
        <v>52</v>
      </c>
      <c r="E28" s="96"/>
      <c r="F28" s="96"/>
      <c r="G28" s="97"/>
      <c r="H28" s="97"/>
      <c r="I28" s="97"/>
      <c r="J28" s="97"/>
      <c r="K28" s="97"/>
      <c r="L28" s="84"/>
      <c r="M28" s="84"/>
      <c r="N28" s="84"/>
      <c r="O28" s="84"/>
      <c r="P28" s="84"/>
      <c r="Q28" s="85"/>
      <c r="R28" s="85"/>
      <c r="S28" s="85"/>
      <c r="T28" s="85"/>
      <c r="U28" s="85"/>
      <c r="V28" s="86"/>
      <c r="W28" s="86"/>
      <c r="X28" s="63"/>
      <c r="Y28" s="64"/>
      <c r="Z28" s="64"/>
      <c r="AA28" s="64"/>
      <c r="AB28" s="64"/>
      <c r="AC28" s="64"/>
      <c r="AD28" s="64"/>
      <c r="AE28" s="64">
        <v>235</v>
      </c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</row>
    <row r="29" spans="1:60" ht="51" customHeight="1">
      <c r="A29" s="98"/>
      <c r="B29" s="207"/>
      <c r="C29" s="155" t="s">
        <v>57</v>
      </c>
      <c r="D29" s="156"/>
      <c r="E29" s="99"/>
      <c r="F29" s="99"/>
      <c r="G29" s="100"/>
      <c r="H29" s="100"/>
      <c r="I29" s="100"/>
      <c r="J29" s="101"/>
      <c r="K29" s="101"/>
      <c r="L29" s="75"/>
      <c r="M29" s="75"/>
      <c r="N29" s="75"/>
      <c r="O29" s="75"/>
      <c r="P29" s="75"/>
      <c r="Q29" s="76"/>
      <c r="R29" s="76"/>
      <c r="S29" s="76"/>
      <c r="T29" s="76"/>
      <c r="U29" s="76"/>
      <c r="V29" s="77"/>
      <c r="W29" s="77"/>
      <c r="X29" s="63"/>
      <c r="Y29" s="1">
        <f t="shared" ref="Y29:BH29" si="5">SUM(Y30:Y31)</f>
        <v>0</v>
      </c>
      <c r="Z29" s="1">
        <f t="shared" si="5"/>
        <v>0</v>
      </c>
      <c r="AA29" s="1">
        <f t="shared" si="5"/>
        <v>0</v>
      </c>
      <c r="AB29" s="1">
        <f t="shared" si="5"/>
        <v>0</v>
      </c>
      <c r="AC29" s="1">
        <f t="shared" si="5"/>
        <v>0</v>
      </c>
      <c r="AD29" s="1">
        <f t="shared" si="5"/>
        <v>0</v>
      </c>
      <c r="AE29" s="1">
        <f t="shared" si="5"/>
        <v>55</v>
      </c>
      <c r="AF29" s="1">
        <f t="shared" si="5"/>
        <v>0</v>
      </c>
      <c r="AG29" s="1">
        <f t="shared" si="5"/>
        <v>0</v>
      </c>
      <c r="AH29" s="1">
        <f t="shared" si="5"/>
        <v>0</v>
      </c>
      <c r="AI29" s="1">
        <f t="shared" si="5"/>
        <v>0</v>
      </c>
      <c r="AJ29" s="1">
        <f t="shared" si="5"/>
        <v>0</v>
      </c>
      <c r="AK29" s="1">
        <f t="shared" si="5"/>
        <v>0</v>
      </c>
      <c r="AL29" s="1">
        <f t="shared" si="5"/>
        <v>0</v>
      </c>
      <c r="AM29" s="1">
        <f t="shared" si="5"/>
        <v>0</v>
      </c>
      <c r="AN29" s="1">
        <f t="shared" si="5"/>
        <v>0</v>
      </c>
      <c r="AO29" s="1">
        <f t="shared" si="5"/>
        <v>0</v>
      </c>
      <c r="AP29" s="1">
        <f t="shared" si="5"/>
        <v>0</v>
      </c>
      <c r="AQ29" s="1">
        <f t="shared" si="5"/>
        <v>0</v>
      </c>
      <c r="AR29" s="1">
        <f t="shared" si="5"/>
        <v>0</v>
      </c>
      <c r="AS29" s="1">
        <f t="shared" si="5"/>
        <v>0</v>
      </c>
      <c r="AT29" s="1">
        <f t="shared" si="5"/>
        <v>0</v>
      </c>
      <c r="AU29" s="1">
        <f t="shared" si="5"/>
        <v>0</v>
      </c>
      <c r="AV29" s="1">
        <f t="shared" si="5"/>
        <v>0</v>
      </c>
      <c r="AW29" s="1">
        <f t="shared" si="5"/>
        <v>0</v>
      </c>
      <c r="AX29" s="1">
        <f t="shared" si="5"/>
        <v>0</v>
      </c>
      <c r="AY29" s="1">
        <f t="shared" si="5"/>
        <v>0</v>
      </c>
      <c r="AZ29" s="1">
        <f t="shared" si="5"/>
        <v>0</v>
      </c>
      <c r="BA29" s="1">
        <f t="shared" si="5"/>
        <v>0</v>
      </c>
      <c r="BB29" s="1">
        <f t="shared" si="5"/>
        <v>0</v>
      </c>
      <c r="BC29" s="1">
        <f t="shared" si="5"/>
        <v>0</v>
      </c>
      <c r="BD29" s="1">
        <f t="shared" si="5"/>
        <v>0</v>
      </c>
      <c r="BE29" s="1">
        <f t="shared" si="5"/>
        <v>0</v>
      </c>
      <c r="BF29" s="1">
        <f t="shared" si="5"/>
        <v>0</v>
      </c>
      <c r="BG29" s="1">
        <f t="shared" si="5"/>
        <v>0</v>
      </c>
      <c r="BH29" s="1">
        <f t="shared" si="5"/>
        <v>0</v>
      </c>
    </row>
    <row r="30" spans="1:60" ht="21.6" customHeight="1">
      <c r="A30" s="98"/>
      <c r="B30" s="207"/>
      <c r="C30" s="157" t="s">
        <v>26</v>
      </c>
      <c r="D30" s="81" t="s">
        <v>55</v>
      </c>
      <c r="E30" s="96"/>
      <c r="F30" s="96"/>
      <c r="G30" s="97"/>
      <c r="H30" s="97"/>
      <c r="I30" s="97"/>
      <c r="J30" s="97"/>
      <c r="K30" s="97"/>
      <c r="L30" s="84"/>
      <c r="M30" s="84"/>
      <c r="N30" s="84"/>
      <c r="O30" s="84"/>
      <c r="P30" s="84"/>
      <c r="Q30" s="85"/>
      <c r="R30" s="85"/>
      <c r="S30" s="85"/>
      <c r="T30" s="85"/>
      <c r="U30" s="85"/>
      <c r="V30" s="86"/>
      <c r="W30" s="86"/>
      <c r="X30" s="63"/>
      <c r="Y30" s="64"/>
      <c r="Z30" s="64"/>
      <c r="AA30" s="64"/>
      <c r="AB30" s="64"/>
      <c r="AC30" s="64"/>
      <c r="AD30" s="64"/>
      <c r="AE30" s="64">
        <v>23</v>
      </c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</row>
    <row r="31" spans="1:60" ht="21.6" customHeight="1">
      <c r="A31" s="98"/>
      <c r="B31" s="207"/>
      <c r="C31" s="158"/>
      <c r="D31" s="81" t="s">
        <v>52</v>
      </c>
      <c r="E31" s="96"/>
      <c r="F31" s="96"/>
      <c r="G31" s="97"/>
      <c r="H31" s="97"/>
      <c r="I31" s="97"/>
      <c r="J31" s="97"/>
      <c r="K31" s="97"/>
      <c r="L31" s="84"/>
      <c r="M31" s="84"/>
      <c r="N31" s="84"/>
      <c r="O31" s="84"/>
      <c r="P31" s="84"/>
      <c r="Q31" s="85"/>
      <c r="R31" s="85"/>
      <c r="S31" s="85"/>
      <c r="T31" s="85"/>
      <c r="U31" s="85"/>
      <c r="V31" s="86"/>
      <c r="W31" s="86"/>
      <c r="X31" s="63"/>
      <c r="Y31" s="64"/>
      <c r="Z31" s="64"/>
      <c r="AA31" s="64"/>
      <c r="AB31" s="64"/>
      <c r="AC31" s="64"/>
      <c r="AD31" s="64"/>
      <c r="AE31" s="64">
        <v>32</v>
      </c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</row>
    <row r="32" spans="1:60" ht="10.5" customHeight="1">
      <c r="A32" s="98"/>
      <c r="B32" s="207"/>
      <c r="C32" s="102"/>
      <c r="D32" s="103"/>
      <c r="E32" s="104"/>
      <c r="F32" s="104"/>
      <c r="G32" s="105"/>
      <c r="H32" s="105"/>
      <c r="I32" s="105"/>
      <c r="J32" s="105"/>
      <c r="K32" s="105"/>
      <c r="L32" s="106"/>
      <c r="M32" s="106"/>
      <c r="N32" s="106"/>
      <c r="O32" s="106"/>
      <c r="P32" s="106"/>
      <c r="Q32" s="107"/>
      <c r="R32" s="107"/>
      <c r="S32" s="107"/>
      <c r="T32" s="107"/>
      <c r="U32" s="107"/>
      <c r="V32" s="108"/>
      <c r="W32" s="108"/>
      <c r="X32" s="63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1017" ht="48.75" customHeight="1">
      <c r="A33" s="98"/>
      <c r="B33" s="207"/>
      <c r="C33" s="155" t="s">
        <v>61</v>
      </c>
      <c r="D33" s="156"/>
      <c r="E33" s="29" t="s">
        <v>48</v>
      </c>
      <c r="F33" s="30">
        <v>1300</v>
      </c>
      <c r="G33" s="25">
        <f>F33</f>
        <v>1300</v>
      </c>
      <c r="H33" s="25" t="s">
        <v>13</v>
      </c>
      <c r="I33" s="25" t="s">
        <v>49</v>
      </c>
      <c r="J33" s="25" t="s">
        <v>48</v>
      </c>
      <c r="K33" s="25">
        <f>(F33*0.1)+F33</f>
        <v>1430</v>
      </c>
      <c r="L33" s="26">
        <f>K33</f>
        <v>1430</v>
      </c>
      <c r="M33" s="26" t="s">
        <v>13</v>
      </c>
      <c r="N33" s="26" t="s">
        <v>49</v>
      </c>
      <c r="O33" s="26" t="s">
        <v>48</v>
      </c>
      <c r="P33" s="26">
        <f>(F33*0.2)+F33</f>
        <v>1560</v>
      </c>
      <c r="Q33" s="27">
        <f>P33</f>
        <v>1560</v>
      </c>
      <c r="R33" s="28" t="s">
        <v>13</v>
      </c>
      <c r="S33" s="28" t="s">
        <v>49</v>
      </c>
      <c r="T33" s="28" t="s">
        <v>48</v>
      </c>
      <c r="U33" s="27">
        <f>(F33*0.3)+F33</f>
        <v>1690</v>
      </c>
      <c r="V33" s="32" t="s">
        <v>12</v>
      </c>
      <c r="W33" s="33">
        <f>U33</f>
        <v>1690</v>
      </c>
      <c r="X33" s="63"/>
      <c r="Y33" s="1">
        <f>SUM(Y34:Y35)</f>
        <v>0</v>
      </c>
      <c r="Z33" s="1">
        <f t="shared" ref="Z33:BH33" si="6">SUM(Z34:Z35)</f>
        <v>0</v>
      </c>
      <c r="AA33" s="1">
        <f t="shared" si="6"/>
        <v>0</v>
      </c>
      <c r="AB33" s="1">
        <f t="shared" si="6"/>
        <v>0</v>
      </c>
      <c r="AC33" s="1">
        <f t="shared" si="6"/>
        <v>0</v>
      </c>
      <c r="AD33" s="1">
        <f t="shared" si="6"/>
        <v>0</v>
      </c>
      <c r="AE33" s="1">
        <f t="shared" si="6"/>
        <v>389</v>
      </c>
      <c r="AF33" s="1">
        <f t="shared" si="6"/>
        <v>0</v>
      </c>
      <c r="AG33" s="1">
        <f t="shared" si="6"/>
        <v>0</v>
      </c>
      <c r="AH33" s="1">
        <f t="shared" si="6"/>
        <v>0</v>
      </c>
      <c r="AI33" s="1">
        <f t="shared" si="6"/>
        <v>0</v>
      </c>
      <c r="AJ33" s="1">
        <f t="shared" si="6"/>
        <v>0</v>
      </c>
      <c r="AK33" s="1">
        <f t="shared" si="6"/>
        <v>0</v>
      </c>
      <c r="AL33" s="1">
        <f t="shared" si="6"/>
        <v>0</v>
      </c>
      <c r="AM33" s="1">
        <f t="shared" si="6"/>
        <v>0</v>
      </c>
      <c r="AN33" s="1">
        <f t="shared" si="6"/>
        <v>0</v>
      </c>
      <c r="AO33" s="1">
        <f t="shared" si="6"/>
        <v>0</v>
      </c>
      <c r="AP33" s="1">
        <f t="shared" si="6"/>
        <v>0</v>
      </c>
      <c r="AQ33" s="1">
        <f t="shared" si="6"/>
        <v>0</v>
      </c>
      <c r="AR33" s="1">
        <f t="shared" si="6"/>
        <v>0</v>
      </c>
      <c r="AS33" s="1">
        <f t="shared" si="6"/>
        <v>0</v>
      </c>
      <c r="AT33" s="1">
        <f t="shared" si="6"/>
        <v>0</v>
      </c>
      <c r="AU33" s="1">
        <f t="shared" si="6"/>
        <v>0</v>
      </c>
      <c r="AV33" s="1">
        <f t="shared" si="6"/>
        <v>0</v>
      </c>
      <c r="AW33" s="1">
        <f t="shared" si="6"/>
        <v>0</v>
      </c>
      <c r="AX33" s="1">
        <f t="shared" si="6"/>
        <v>0</v>
      </c>
      <c r="AY33" s="1">
        <f t="shared" si="6"/>
        <v>0</v>
      </c>
      <c r="AZ33" s="1">
        <f t="shared" si="6"/>
        <v>0</v>
      </c>
      <c r="BA33" s="1">
        <f t="shared" si="6"/>
        <v>0</v>
      </c>
      <c r="BB33" s="1">
        <f t="shared" si="6"/>
        <v>0</v>
      </c>
      <c r="BC33" s="1">
        <f t="shared" si="6"/>
        <v>0</v>
      </c>
      <c r="BD33" s="1">
        <f t="shared" si="6"/>
        <v>0</v>
      </c>
      <c r="BE33" s="1">
        <f t="shared" si="6"/>
        <v>0</v>
      </c>
      <c r="BF33" s="1">
        <f t="shared" si="6"/>
        <v>0</v>
      </c>
      <c r="BG33" s="1">
        <f t="shared" si="6"/>
        <v>0</v>
      </c>
      <c r="BH33" s="1">
        <f t="shared" si="6"/>
        <v>0</v>
      </c>
    </row>
    <row r="34" spans="1:1017" ht="21.6" customHeight="1">
      <c r="A34" s="98"/>
      <c r="B34" s="207"/>
      <c r="C34" s="157" t="s">
        <v>26</v>
      </c>
      <c r="D34" s="81" t="s">
        <v>55</v>
      </c>
      <c r="E34" s="17" t="s">
        <v>48</v>
      </c>
      <c r="F34" s="23">
        <v>71</v>
      </c>
      <c r="G34" s="19">
        <f>F34</f>
        <v>71</v>
      </c>
      <c r="H34" s="19" t="s">
        <v>13</v>
      </c>
      <c r="I34" s="19" t="s">
        <v>49</v>
      </c>
      <c r="J34" s="19" t="s">
        <v>48</v>
      </c>
      <c r="K34" s="19">
        <f>(F34*0.1)+F34</f>
        <v>78.099999999999994</v>
      </c>
      <c r="L34" s="19">
        <f>K34</f>
        <v>78.099999999999994</v>
      </c>
      <c r="M34" s="20" t="s">
        <v>13</v>
      </c>
      <c r="N34" s="20" t="s">
        <v>49</v>
      </c>
      <c r="O34" s="20" t="s">
        <v>48</v>
      </c>
      <c r="P34" s="20">
        <f>(F34*0.2)+F34</f>
        <v>85.2</v>
      </c>
      <c r="Q34" s="39">
        <f>P34</f>
        <v>85.2</v>
      </c>
      <c r="R34" s="39" t="s">
        <v>13</v>
      </c>
      <c r="S34" s="39" t="s">
        <v>49</v>
      </c>
      <c r="T34" s="39" t="s">
        <v>48</v>
      </c>
      <c r="U34" s="39">
        <f>(F34*0.3)+F34</f>
        <v>92.3</v>
      </c>
      <c r="V34" s="21" t="s">
        <v>12</v>
      </c>
      <c r="W34" s="24">
        <f>U34</f>
        <v>92.3</v>
      </c>
      <c r="X34" s="63"/>
      <c r="Y34" s="64"/>
      <c r="Z34" s="64"/>
      <c r="AA34" s="64"/>
      <c r="AB34" s="64"/>
      <c r="AC34" s="64"/>
      <c r="AD34" s="64"/>
      <c r="AE34" s="64">
        <v>204</v>
      </c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</row>
    <row r="35" spans="1:1017" ht="21.6" customHeight="1">
      <c r="A35" s="98"/>
      <c r="B35" s="207"/>
      <c r="C35" s="158"/>
      <c r="D35" s="81" t="s">
        <v>52</v>
      </c>
      <c r="E35" s="96"/>
      <c r="F35" s="96"/>
      <c r="G35" s="97"/>
      <c r="H35" s="97"/>
      <c r="I35" s="97"/>
      <c r="J35" s="97"/>
      <c r="K35" s="97"/>
      <c r="L35" s="84"/>
      <c r="M35" s="84"/>
      <c r="N35" s="84"/>
      <c r="O35" s="84"/>
      <c r="P35" s="84"/>
      <c r="Q35" s="85"/>
      <c r="R35" s="85"/>
      <c r="S35" s="85"/>
      <c r="T35" s="85"/>
      <c r="U35" s="85"/>
      <c r="V35" s="86"/>
      <c r="W35" s="86"/>
      <c r="X35" s="63"/>
      <c r="Y35" s="64"/>
      <c r="Z35" s="64"/>
      <c r="AA35" s="64"/>
      <c r="AB35" s="64"/>
      <c r="AC35" s="64"/>
      <c r="AD35" s="64"/>
      <c r="AE35" s="64">
        <v>185</v>
      </c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</row>
    <row r="36" spans="1:1017" ht="30.6" customHeight="1">
      <c r="A36" s="164">
        <v>9</v>
      </c>
      <c r="B36" s="207"/>
      <c r="C36" s="155" t="s">
        <v>24</v>
      </c>
      <c r="D36" s="156"/>
      <c r="E36" s="110" t="s">
        <v>47</v>
      </c>
      <c r="F36" s="111">
        <v>1</v>
      </c>
      <c r="G36" s="112">
        <v>0.9</v>
      </c>
      <c r="H36" s="113" t="s">
        <v>48</v>
      </c>
      <c r="I36" s="112" t="s">
        <v>49</v>
      </c>
      <c r="J36" s="114" t="s">
        <v>13</v>
      </c>
      <c r="K36" s="115">
        <v>1</v>
      </c>
      <c r="L36" s="116">
        <v>0.8</v>
      </c>
      <c r="M36" s="117" t="s">
        <v>48</v>
      </c>
      <c r="N36" s="117" t="s">
        <v>49</v>
      </c>
      <c r="O36" s="117" t="s">
        <v>13</v>
      </c>
      <c r="P36" s="117">
        <v>0.9</v>
      </c>
      <c r="Q36" s="118">
        <v>0.7</v>
      </c>
      <c r="R36" s="118" t="s">
        <v>48</v>
      </c>
      <c r="S36" s="118" t="s">
        <v>49</v>
      </c>
      <c r="T36" s="118" t="s">
        <v>13</v>
      </c>
      <c r="U36" s="118">
        <v>0.8</v>
      </c>
      <c r="V36" s="119" t="s">
        <v>13</v>
      </c>
      <c r="W36" s="119">
        <v>0.7</v>
      </c>
      <c r="X36" s="63"/>
      <c r="Y36" s="45" t="e">
        <f>AVERAGE(Y37:Y38)</f>
        <v>#DIV/0!</v>
      </c>
      <c r="Z36" s="45" t="e">
        <f t="shared" ref="Z36:BH36" si="7">AVERAGE(Z37:Z38)</f>
        <v>#DIV/0!</v>
      </c>
      <c r="AA36" s="45" t="e">
        <f t="shared" si="7"/>
        <v>#DIV/0!</v>
      </c>
      <c r="AB36" s="45" t="e">
        <f t="shared" si="7"/>
        <v>#DIV/0!</v>
      </c>
      <c r="AC36" s="45" t="e">
        <f t="shared" si="7"/>
        <v>#DIV/0!</v>
      </c>
      <c r="AD36" s="45" t="e">
        <f t="shared" si="7"/>
        <v>#DIV/0!</v>
      </c>
      <c r="AE36" s="45">
        <f t="shared" si="7"/>
        <v>0.36016474588860647</v>
      </c>
      <c r="AF36" s="45" t="e">
        <f t="shared" si="7"/>
        <v>#DIV/0!</v>
      </c>
      <c r="AG36" s="45" t="e">
        <f t="shared" si="7"/>
        <v>#DIV/0!</v>
      </c>
      <c r="AH36" s="45" t="e">
        <f t="shared" si="7"/>
        <v>#DIV/0!</v>
      </c>
      <c r="AI36" s="45" t="e">
        <f t="shared" si="7"/>
        <v>#DIV/0!</v>
      </c>
      <c r="AJ36" s="45" t="e">
        <f t="shared" si="7"/>
        <v>#DIV/0!</v>
      </c>
      <c r="AK36" s="45" t="e">
        <f t="shared" si="7"/>
        <v>#DIV/0!</v>
      </c>
      <c r="AL36" s="45" t="e">
        <f t="shared" si="7"/>
        <v>#DIV/0!</v>
      </c>
      <c r="AM36" s="45" t="e">
        <f t="shared" si="7"/>
        <v>#DIV/0!</v>
      </c>
      <c r="AN36" s="45" t="e">
        <f t="shared" si="7"/>
        <v>#DIV/0!</v>
      </c>
      <c r="AO36" s="45" t="e">
        <f t="shared" si="7"/>
        <v>#DIV/0!</v>
      </c>
      <c r="AP36" s="45" t="e">
        <f t="shared" si="7"/>
        <v>#DIV/0!</v>
      </c>
      <c r="AQ36" s="45" t="e">
        <f t="shared" si="7"/>
        <v>#DIV/0!</v>
      </c>
      <c r="AR36" s="45" t="e">
        <f t="shared" si="7"/>
        <v>#DIV/0!</v>
      </c>
      <c r="AS36" s="45" t="e">
        <f t="shared" si="7"/>
        <v>#DIV/0!</v>
      </c>
      <c r="AT36" s="45" t="e">
        <f t="shared" si="7"/>
        <v>#DIV/0!</v>
      </c>
      <c r="AU36" s="45" t="e">
        <f t="shared" si="7"/>
        <v>#DIV/0!</v>
      </c>
      <c r="AV36" s="45" t="e">
        <f t="shared" si="7"/>
        <v>#DIV/0!</v>
      </c>
      <c r="AW36" s="45" t="e">
        <f t="shared" si="7"/>
        <v>#DIV/0!</v>
      </c>
      <c r="AX36" s="45" t="e">
        <f t="shared" si="7"/>
        <v>#DIV/0!</v>
      </c>
      <c r="AY36" s="45" t="e">
        <f t="shared" si="7"/>
        <v>#DIV/0!</v>
      </c>
      <c r="AZ36" s="45" t="e">
        <f t="shared" si="7"/>
        <v>#DIV/0!</v>
      </c>
      <c r="BA36" s="45" t="e">
        <f t="shared" si="7"/>
        <v>#DIV/0!</v>
      </c>
      <c r="BB36" s="45" t="e">
        <f t="shared" si="7"/>
        <v>#DIV/0!</v>
      </c>
      <c r="BC36" s="45" t="e">
        <f t="shared" si="7"/>
        <v>#DIV/0!</v>
      </c>
      <c r="BD36" s="45" t="e">
        <f t="shared" si="7"/>
        <v>#DIV/0!</v>
      </c>
      <c r="BE36" s="45" t="e">
        <f t="shared" si="7"/>
        <v>#DIV/0!</v>
      </c>
      <c r="BF36" s="45" t="e">
        <f t="shared" si="7"/>
        <v>#DIV/0!</v>
      </c>
      <c r="BG36" s="45" t="e">
        <f t="shared" si="7"/>
        <v>#DIV/0!</v>
      </c>
      <c r="BH36" s="45" t="e">
        <f t="shared" si="7"/>
        <v>#DIV/0!</v>
      </c>
    </row>
    <row r="37" spans="1:1017" ht="21.6" customHeight="1">
      <c r="A37" s="165"/>
      <c r="B37" s="207"/>
      <c r="C37" s="157" t="s">
        <v>26</v>
      </c>
      <c r="D37" s="81" t="s">
        <v>55</v>
      </c>
      <c r="E37" s="120" t="s">
        <v>47</v>
      </c>
      <c r="F37" s="121">
        <v>1</v>
      </c>
      <c r="G37" s="122">
        <v>0.9</v>
      </c>
      <c r="H37" s="123" t="s">
        <v>48</v>
      </c>
      <c r="I37" s="122" t="s">
        <v>49</v>
      </c>
      <c r="J37" s="123" t="s">
        <v>13</v>
      </c>
      <c r="K37" s="122">
        <v>1</v>
      </c>
      <c r="L37" s="124">
        <v>0.8</v>
      </c>
      <c r="M37" s="125" t="s">
        <v>48</v>
      </c>
      <c r="N37" s="125" t="s">
        <v>49</v>
      </c>
      <c r="O37" s="125" t="s">
        <v>13</v>
      </c>
      <c r="P37" s="125">
        <v>0.9</v>
      </c>
      <c r="Q37" s="126">
        <v>0.7</v>
      </c>
      <c r="R37" s="126" t="s">
        <v>48</v>
      </c>
      <c r="S37" s="126" t="s">
        <v>49</v>
      </c>
      <c r="T37" s="126" t="s">
        <v>13</v>
      </c>
      <c r="U37" s="126">
        <v>0.8</v>
      </c>
      <c r="V37" s="127" t="s">
        <v>13</v>
      </c>
      <c r="W37" s="127">
        <v>0.7</v>
      </c>
      <c r="X37" s="63"/>
      <c r="Y37" s="45" t="e">
        <f>((Y21*$C$51)+(Y24*$C$52)+(Y27*$C$53)+(Y30*$C$54)+(Y34*$C$55))/((Y40-Y42)*$E$42)</f>
        <v>#DIV/0!</v>
      </c>
      <c r="Z37" s="45" t="e">
        <f>((Z21*$C$51)+(Z24*$C$52)+(Z27*$C$53)+(Z30*$C$54)+(Z34*$C$55))/((Z40-Z42)*$E$42)</f>
        <v>#DIV/0!</v>
      </c>
      <c r="AA37" s="45" t="e">
        <f t="shared" ref="AA37:BH37" si="8">((AA21*$C$51)+(AA24*$C$52)+(AA27*$C$53)+(AA30*$C$54)+(AA34*$C$55))/((AA40-AA42)*$E$42)</f>
        <v>#DIV/0!</v>
      </c>
      <c r="AB37" s="45" t="e">
        <f t="shared" si="8"/>
        <v>#DIV/0!</v>
      </c>
      <c r="AC37" s="45" t="e">
        <f t="shared" si="8"/>
        <v>#DIV/0!</v>
      </c>
      <c r="AD37" s="45" t="e">
        <f t="shared" si="8"/>
        <v>#DIV/0!</v>
      </c>
      <c r="AE37" s="45">
        <f t="shared" si="8"/>
        <v>0.36333460998340356</v>
      </c>
      <c r="AF37" s="45" t="e">
        <f t="shared" si="8"/>
        <v>#DIV/0!</v>
      </c>
      <c r="AG37" s="45" t="e">
        <f t="shared" si="8"/>
        <v>#DIV/0!</v>
      </c>
      <c r="AH37" s="45" t="e">
        <f t="shared" si="8"/>
        <v>#DIV/0!</v>
      </c>
      <c r="AI37" s="45" t="e">
        <f t="shared" si="8"/>
        <v>#DIV/0!</v>
      </c>
      <c r="AJ37" s="45" t="e">
        <f t="shared" si="8"/>
        <v>#DIV/0!</v>
      </c>
      <c r="AK37" s="45" t="e">
        <f t="shared" si="8"/>
        <v>#DIV/0!</v>
      </c>
      <c r="AL37" s="45" t="e">
        <f t="shared" si="8"/>
        <v>#DIV/0!</v>
      </c>
      <c r="AM37" s="45" t="e">
        <f t="shared" si="8"/>
        <v>#DIV/0!</v>
      </c>
      <c r="AN37" s="45" t="e">
        <f t="shared" si="8"/>
        <v>#DIV/0!</v>
      </c>
      <c r="AO37" s="45" t="e">
        <f t="shared" si="8"/>
        <v>#DIV/0!</v>
      </c>
      <c r="AP37" s="45" t="e">
        <f t="shared" si="8"/>
        <v>#DIV/0!</v>
      </c>
      <c r="AQ37" s="45" t="e">
        <f t="shared" si="8"/>
        <v>#DIV/0!</v>
      </c>
      <c r="AR37" s="45" t="e">
        <f t="shared" si="8"/>
        <v>#DIV/0!</v>
      </c>
      <c r="AS37" s="45" t="e">
        <f t="shared" si="8"/>
        <v>#DIV/0!</v>
      </c>
      <c r="AT37" s="45" t="e">
        <f t="shared" si="8"/>
        <v>#DIV/0!</v>
      </c>
      <c r="AU37" s="45" t="e">
        <f t="shared" si="8"/>
        <v>#DIV/0!</v>
      </c>
      <c r="AV37" s="45" t="e">
        <f t="shared" si="8"/>
        <v>#DIV/0!</v>
      </c>
      <c r="AW37" s="45" t="e">
        <f t="shared" si="8"/>
        <v>#DIV/0!</v>
      </c>
      <c r="AX37" s="45" t="e">
        <f t="shared" si="8"/>
        <v>#DIV/0!</v>
      </c>
      <c r="AY37" s="45" t="e">
        <f t="shared" si="8"/>
        <v>#DIV/0!</v>
      </c>
      <c r="AZ37" s="45" t="e">
        <f t="shared" si="8"/>
        <v>#DIV/0!</v>
      </c>
      <c r="BA37" s="45" t="e">
        <f t="shared" si="8"/>
        <v>#DIV/0!</v>
      </c>
      <c r="BB37" s="45" t="e">
        <f t="shared" si="8"/>
        <v>#DIV/0!</v>
      </c>
      <c r="BC37" s="45" t="e">
        <f t="shared" si="8"/>
        <v>#DIV/0!</v>
      </c>
      <c r="BD37" s="45" t="e">
        <f t="shared" si="8"/>
        <v>#DIV/0!</v>
      </c>
      <c r="BE37" s="45" t="e">
        <f t="shared" si="8"/>
        <v>#DIV/0!</v>
      </c>
      <c r="BF37" s="45" t="e">
        <f t="shared" si="8"/>
        <v>#DIV/0!</v>
      </c>
      <c r="BG37" s="45" t="e">
        <f t="shared" si="8"/>
        <v>#DIV/0!</v>
      </c>
      <c r="BH37" s="45" t="e">
        <f t="shared" si="8"/>
        <v>#DIV/0!</v>
      </c>
    </row>
    <row r="38" spans="1:1017" ht="22.5" customHeight="1">
      <c r="A38" s="165"/>
      <c r="B38" s="207"/>
      <c r="C38" s="158"/>
      <c r="D38" s="81" t="s">
        <v>52</v>
      </c>
      <c r="E38" s="120" t="s">
        <v>47</v>
      </c>
      <c r="F38" s="121">
        <v>1</v>
      </c>
      <c r="G38" s="122">
        <v>0.9</v>
      </c>
      <c r="H38" s="123" t="s">
        <v>48</v>
      </c>
      <c r="I38" s="122" t="s">
        <v>49</v>
      </c>
      <c r="J38" s="123" t="s">
        <v>13</v>
      </c>
      <c r="K38" s="122">
        <v>1</v>
      </c>
      <c r="L38" s="124">
        <v>0.8</v>
      </c>
      <c r="M38" s="125" t="s">
        <v>48</v>
      </c>
      <c r="N38" s="125" t="s">
        <v>49</v>
      </c>
      <c r="O38" s="125" t="s">
        <v>13</v>
      </c>
      <c r="P38" s="125">
        <v>0.9</v>
      </c>
      <c r="Q38" s="126">
        <v>0.7</v>
      </c>
      <c r="R38" s="126" t="s">
        <v>48</v>
      </c>
      <c r="S38" s="126" t="s">
        <v>49</v>
      </c>
      <c r="T38" s="126" t="s">
        <v>13</v>
      </c>
      <c r="U38" s="126">
        <v>0.8</v>
      </c>
      <c r="V38" s="127" t="s">
        <v>13</v>
      </c>
      <c r="W38" s="127">
        <v>0.7</v>
      </c>
      <c r="X38" s="63"/>
      <c r="Y38" s="45" t="e">
        <f>((Y22*$C$51)+(Y25*$C$52)+(Y28*$C$53)+(Y31*$C$54)+(Y35*$C$55))/((Y40-Y43)*$E$43)</f>
        <v>#DIV/0!</v>
      </c>
      <c r="Z38" s="45" t="e">
        <f>((Z22*$C$51)+(Z25*$C$52)+(Z28*$C$53)+(Z31*$C$54)+(Z35*$C$55))/((Z40-Z43)*$E$43)</f>
        <v>#DIV/0!</v>
      </c>
      <c r="AA38" s="45" t="e">
        <f t="shared" ref="AA38:BH38" si="9">((AA22*$C$51)+(AA25*$C$52)+(AA28*$C$53)+(AA31*$C$54)+(AA35*$C$55))/((AA40-AA43)*$E$43)</f>
        <v>#DIV/0!</v>
      </c>
      <c r="AB38" s="45" t="e">
        <f t="shared" si="9"/>
        <v>#DIV/0!</v>
      </c>
      <c r="AC38" s="45" t="e">
        <f t="shared" si="9"/>
        <v>#DIV/0!</v>
      </c>
      <c r="AD38" s="45" t="e">
        <f t="shared" si="9"/>
        <v>#DIV/0!</v>
      </c>
      <c r="AE38" s="45">
        <f t="shared" si="9"/>
        <v>0.35699488179380939</v>
      </c>
      <c r="AF38" s="45" t="e">
        <f t="shared" si="9"/>
        <v>#DIV/0!</v>
      </c>
      <c r="AG38" s="45" t="e">
        <f t="shared" si="9"/>
        <v>#DIV/0!</v>
      </c>
      <c r="AH38" s="45" t="e">
        <f t="shared" si="9"/>
        <v>#DIV/0!</v>
      </c>
      <c r="AI38" s="45" t="e">
        <f t="shared" si="9"/>
        <v>#DIV/0!</v>
      </c>
      <c r="AJ38" s="45" t="e">
        <f t="shared" si="9"/>
        <v>#DIV/0!</v>
      </c>
      <c r="AK38" s="45" t="e">
        <f t="shared" si="9"/>
        <v>#DIV/0!</v>
      </c>
      <c r="AL38" s="45" t="e">
        <f t="shared" si="9"/>
        <v>#DIV/0!</v>
      </c>
      <c r="AM38" s="45" t="e">
        <f t="shared" si="9"/>
        <v>#DIV/0!</v>
      </c>
      <c r="AN38" s="45" t="e">
        <f t="shared" si="9"/>
        <v>#DIV/0!</v>
      </c>
      <c r="AO38" s="45" t="e">
        <f t="shared" si="9"/>
        <v>#DIV/0!</v>
      </c>
      <c r="AP38" s="45" t="e">
        <f t="shared" si="9"/>
        <v>#DIV/0!</v>
      </c>
      <c r="AQ38" s="45" t="e">
        <f t="shared" si="9"/>
        <v>#DIV/0!</v>
      </c>
      <c r="AR38" s="45" t="e">
        <f t="shared" si="9"/>
        <v>#DIV/0!</v>
      </c>
      <c r="AS38" s="45" t="e">
        <f t="shared" si="9"/>
        <v>#DIV/0!</v>
      </c>
      <c r="AT38" s="45" t="e">
        <f t="shared" si="9"/>
        <v>#DIV/0!</v>
      </c>
      <c r="AU38" s="45" t="e">
        <f t="shared" si="9"/>
        <v>#DIV/0!</v>
      </c>
      <c r="AV38" s="45" t="e">
        <f t="shared" si="9"/>
        <v>#DIV/0!</v>
      </c>
      <c r="AW38" s="45" t="e">
        <f t="shared" si="9"/>
        <v>#DIV/0!</v>
      </c>
      <c r="AX38" s="45" t="e">
        <f t="shared" si="9"/>
        <v>#DIV/0!</v>
      </c>
      <c r="AY38" s="45" t="e">
        <f t="shared" si="9"/>
        <v>#DIV/0!</v>
      </c>
      <c r="AZ38" s="45" t="e">
        <f t="shared" si="9"/>
        <v>#DIV/0!</v>
      </c>
      <c r="BA38" s="45" t="e">
        <f t="shared" si="9"/>
        <v>#DIV/0!</v>
      </c>
      <c r="BB38" s="45" t="e">
        <f t="shared" si="9"/>
        <v>#DIV/0!</v>
      </c>
      <c r="BC38" s="45" t="e">
        <f t="shared" si="9"/>
        <v>#DIV/0!</v>
      </c>
      <c r="BD38" s="45" t="e">
        <f t="shared" si="9"/>
        <v>#DIV/0!</v>
      </c>
      <c r="BE38" s="45" t="e">
        <f t="shared" si="9"/>
        <v>#DIV/0!</v>
      </c>
      <c r="BF38" s="45" t="e">
        <f t="shared" si="9"/>
        <v>#DIV/0!</v>
      </c>
      <c r="BG38" s="45" t="e">
        <f t="shared" si="9"/>
        <v>#DIV/0!</v>
      </c>
      <c r="BH38" s="45" t="e">
        <f t="shared" si="9"/>
        <v>#DIV/0!</v>
      </c>
    </row>
    <row r="39" spans="1:1017" s="136" customFormat="1" ht="11.25" customHeight="1">
      <c r="A39" s="128"/>
      <c r="B39" s="129"/>
      <c r="C39" s="130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2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4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  <c r="FU39" s="135"/>
      <c r="FV39" s="135"/>
      <c r="FW39" s="135"/>
      <c r="FX39" s="135"/>
      <c r="FY39" s="135"/>
      <c r="FZ39" s="135"/>
      <c r="GA39" s="135"/>
      <c r="GB39" s="135"/>
      <c r="GC39" s="135"/>
      <c r="GD39" s="135"/>
      <c r="GE39" s="135"/>
      <c r="GF39" s="135"/>
      <c r="GG39" s="135"/>
      <c r="GH39" s="135"/>
      <c r="GI39" s="135"/>
      <c r="GJ39" s="135"/>
      <c r="GK39" s="135"/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  <c r="GV39" s="135"/>
      <c r="GW39" s="135"/>
      <c r="GX39" s="135"/>
      <c r="GY39" s="135"/>
      <c r="GZ39" s="135"/>
      <c r="HA39" s="135"/>
      <c r="HB39" s="135"/>
      <c r="HC39" s="135"/>
      <c r="HD39" s="135"/>
      <c r="HE39" s="135"/>
      <c r="HF39" s="135"/>
      <c r="HG39" s="135"/>
      <c r="HH39" s="135"/>
      <c r="HI39" s="135"/>
      <c r="HJ39" s="135"/>
      <c r="HK39" s="135"/>
      <c r="HL39" s="135"/>
      <c r="HM39" s="135"/>
      <c r="HN39" s="135"/>
      <c r="HO39" s="135"/>
      <c r="HP39" s="135"/>
      <c r="HQ39" s="135"/>
      <c r="HR39" s="135"/>
      <c r="HS39" s="135"/>
      <c r="HT39" s="135"/>
      <c r="HU39" s="135"/>
      <c r="HV39" s="135"/>
      <c r="HW39" s="135"/>
      <c r="HX39" s="135"/>
      <c r="HY39" s="135"/>
      <c r="HZ39" s="135"/>
      <c r="IA39" s="135"/>
      <c r="IB39" s="135"/>
      <c r="IC39" s="135"/>
      <c r="ID39" s="135"/>
      <c r="IE39" s="135"/>
      <c r="IF39" s="135"/>
      <c r="IG39" s="135"/>
      <c r="IH39" s="135"/>
      <c r="II39" s="135"/>
      <c r="IJ39" s="135"/>
      <c r="IK39" s="135"/>
      <c r="IL39" s="135"/>
      <c r="IM39" s="135"/>
      <c r="IN39" s="135"/>
      <c r="IO39" s="135"/>
      <c r="IP39" s="135"/>
      <c r="IQ39" s="135"/>
      <c r="IR39" s="135"/>
      <c r="IS39" s="135"/>
      <c r="IT39" s="135"/>
      <c r="IU39" s="135"/>
      <c r="IV39" s="135"/>
      <c r="IW39" s="135"/>
      <c r="IX39" s="135"/>
      <c r="IY39" s="135"/>
      <c r="IZ39" s="135"/>
      <c r="JA39" s="135"/>
      <c r="JB39" s="135"/>
      <c r="JC39" s="135"/>
      <c r="JD39" s="135"/>
      <c r="JE39" s="135"/>
      <c r="JF39" s="135"/>
      <c r="JG39" s="135"/>
      <c r="JH39" s="135"/>
      <c r="JI39" s="135"/>
      <c r="JJ39" s="135"/>
      <c r="JK39" s="135"/>
      <c r="JL39" s="135"/>
      <c r="JM39" s="135"/>
      <c r="JN39" s="135"/>
      <c r="JO39" s="135"/>
      <c r="JP39" s="135"/>
      <c r="JQ39" s="135"/>
      <c r="JR39" s="135"/>
      <c r="JS39" s="135"/>
      <c r="JT39" s="135"/>
      <c r="JU39" s="135"/>
      <c r="JV39" s="135"/>
      <c r="JW39" s="135"/>
      <c r="JX39" s="135"/>
      <c r="JY39" s="135"/>
      <c r="JZ39" s="135"/>
      <c r="KA39" s="135"/>
      <c r="KB39" s="135"/>
      <c r="KC39" s="135"/>
      <c r="KD39" s="135"/>
      <c r="KE39" s="135"/>
      <c r="KF39" s="135"/>
      <c r="KG39" s="135"/>
      <c r="KH39" s="135"/>
      <c r="KI39" s="135"/>
      <c r="KJ39" s="135"/>
      <c r="KK39" s="135"/>
      <c r="KL39" s="135"/>
      <c r="KM39" s="135"/>
      <c r="KN39" s="135"/>
      <c r="KO39" s="135"/>
      <c r="KP39" s="135"/>
      <c r="KQ39" s="135"/>
      <c r="KR39" s="135"/>
      <c r="KS39" s="135"/>
      <c r="KT39" s="135"/>
      <c r="KU39" s="135"/>
      <c r="KV39" s="135"/>
      <c r="KW39" s="135"/>
      <c r="KX39" s="135"/>
      <c r="KY39" s="135"/>
      <c r="KZ39" s="135"/>
      <c r="LA39" s="135"/>
      <c r="LB39" s="135"/>
      <c r="LC39" s="135"/>
      <c r="LD39" s="135"/>
      <c r="LE39" s="135"/>
      <c r="LF39" s="135"/>
      <c r="LG39" s="135"/>
      <c r="LH39" s="135"/>
      <c r="LI39" s="135"/>
      <c r="LJ39" s="135"/>
      <c r="LK39" s="135"/>
      <c r="LL39" s="135"/>
      <c r="LM39" s="135"/>
      <c r="LN39" s="135"/>
      <c r="LO39" s="135"/>
      <c r="LP39" s="135"/>
      <c r="LQ39" s="135"/>
      <c r="LR39" s="135"/>
      <c r="LS39" s="135"/>
      <c r="LT39" s="135"/>
      <c r="LU39" s="135"/>
      <c r="LV39" s="135"/>
      <c r="LW39" s="135"/>
      <c r="LX39" s="135"/>
      <c r="LY39" s="135"/>
      <c r="LZ39" s="135"/>
      <c r="MA39" s="135"/>
      <c r="MB39" s="135"/>
      <c r="MC39" s="135"/>
      <c r="MD39" s="135"/>
      <c r="ME39" s="135"/>
      <c r="MF39" s="135"/>
      <c r="MG39" s="135"/>
      <c r="MH39" s="135"/>
      <c r="MI39" s="135"/>
      <c r="MJ39" s="135"/>
      <c r="MK39" s="135"/>
      <c r="ML39" s="135"/>
      <c r="MM39" s="135"/>
      <c r="MN39" s="135"/>
      <c r="MO39" s="135"/>
      <c r="MP39" s="135"/>
      <c r="MQ39" s="135"/>
      <c r="MR39" s="135"/>
      <c r="MS39" s="135"/>
      <c r="MT39" s="135"/>
      <c r="MU39" s="135"/>
      <c r="MV39" s="135"/>
      <c r="MW39" s="135"/>
      <c r="MX39" s="135"/>
      <c r="MY39" s="135"/>
      <c r="MZ39" s="135"/>
      <c r="NA39" s="135"/>
      <c r="NB39" s="135"/>
      <c r="NC39" s="135"/>
      <c r="ND39" s="135"/>
      <c r="NE39" s="135"/>
      <c r="NF39" s="135"/>
      <c r="NG39" s="135"/>
      <c r="NH39" s="135"/>
      <c r="NI39" s="135"/>
      <c r="NJ39" s="135"/>
      <c r="NK39" s="135"/>
      <c r="NL39" s="135"/>
      <c r="NM39" s="135"/>
      <c r="NN39" s="135"/>
      <c r="NO39" s="135"/>
      <c r="NP39" s="135"/>
      <c r="NQ39" s="135"/>
      <c r="NR39" s="135"/>
      <c r="NS39" s="135"/>
      <c r="NT39" s="135"/>
      <c r="NU39" s="135"/>
      <c r="NV39" s="135"/>
      <c r="NW39" s="135"/>
      <c r="NX39" s="135"/>
      <c r="NY39" s="135"/>
      <c r="NZ39" s="135"/>
      <c r="OA39" s="135"/>
      <c r="OB39" s="135"/>
      <c r="OC39" s="135"/>
      <c r="OD39" s="135"/>
      <c r="OE39" s="135"/>
      <c r="OF39" s="135"/>
      <c r="OG39" s="135"/>
      <c r="OH39" s="135"/>
      <c r="OI39" s="135"/>
      <c r="OJ39" s="135"/>
      <c r="OK39" s="135"/>
      <c r="OL39" s="135"/>
      <c r="OM39" s="135"/>
      <c r="ON39" s="135"/>
      <c r="OO39" s="135"/>
      <c r="OP39" s="135"/>
      <c r="OQ39" s="135"/>
      <c r="OR39" s="135"/>
      <c r="OS39" s="135"/>
      <c r="OT39" s="135"/>
      <c r="OU39" s="135"/>
      <c r="OV39" s="135"/>
      <c r="OW39" s="135"/>
      <c r="OX39" s="135"/>
      <c r="OY39" s="135"/>
      <c r="OZ39" s="135"/>
      <c r="PA39" s="135"/>
      <c r="PB39" s="135"/>
      <c r="PC39" s="135"/>
      <c r="PD39" s="135"/>
      <c r="PE39" s="135"/>
      <c r="PF39" s="135"/>
      <c r="PG39" s="135"/>
      <c r="PH39" s="135"/>
      <c r="PI39" s="135"/>
      <c r="PJ39" s="135"/>
      <c r="PK39" s="135"/>
      <c r="PL39" s="135"/>
      <c r="PM39" s="135"/>
      <c r="PN39" s="135"/>
      <c r="PO39" s="135"/>
      <c r="PP39" s="135"/>
      <c r="PQ39" s="135"/>
      <c r="PR39" s="135"/>
      <c r="PS39" s="135"/>
      <c r="PT39" s="135"/>
      <c r="PU39" s="135"/>
      <c r="PV39" s="135"/>
      <c r="PW39" s="135"/>
      <c r="PX39" s="135"/>
      <c r="PY39" s="135"/>
      <c r="PZ39" s="135"/>
      <c r="QA39" s="135"/>
      <c r="QB39" s="135"/>
      <c r="QC39" s="135"/>
      <c r="QD39" s="135"/>
      <c r="QE39" s="135"/>
      <c r="QF39" s="135"/>
      <c r="QG39" s="135"/>
      <c r="QH39" s="135"/>
      <c r="QI39" s="135"/>
      <c r="QJ39" s="135"/>
      <c r="QK39" s="135"/>
      <c r="QL39" s="135"/>
      <c r="QM39" s="135"/>
      <c r="QN39" s="135"/>
      <c r="QO39" s="135"/>
      <c r="QP39" s="135"/>
      <c r="QQ39" s="135"/>
      <c r="QR39" s="135"/>
      <c r="QS39" s="135"/>
      <c r="QT39" s="135"/>
      <c r="QU39" s="135"/>
      <c r="QV39" s="135"/>
      <c r="QW39" s="135"/>
      <c r="QX39" s="135"/>
      <c r="QY39" s="135"/>
      <c r="QZ39" s="135"/>
      <c r="RA39" s="135"/>
      <c r="RB39" s="135"/>
      <c r="RC39" s="135"/>
      <c r="RD39" s="135"/>
      <c r="RE39" s="135"/>
      <c r="RF39" s="135"/>
      <c r="RG39" s="135"/>
      <c r="RH39" s="135"/>
      <c r="RI39" s="135"/>
      <c r="RJ39" s="135"/>
      <c r="RK39" s="135"/>
      <c r="RL39" s="135"/>
      <c r="RM39" s="135"/>
      <c r="RN39" s="135"/>
      <c r="RO39" s="135"/>
      <c r="RP39" s="135"/>
      <c r="RQ39" s="135"/>
      <c r="RR39" s="135"/>
      <c r="RS39" s="135"/>
      <c r="RT39" s="135"/>
      <c r="RU39" s="135"/>
      <c r="RV39" s="135"/>
      <c r="RW39" s="135"/>
      <c r="RX39" s="135"/>
      <c r="RY39" s="135"/>
      <c r="RZ39" s="135"/>
      <c r="SA39" s="135"/>
      <c r="SB39" s="135"/>
      <c r="SC39" s="135"/>
      <c r="SD39" s="135"/>
      <c r="SE39" s="135"/>
      <c r="SF39" s="135"/>
      <c r="SG39" s="135"/>
      <c r="SH39" s="135"/>
      <c r="SI39" s="135"/>
      <c r="SJ39" s="135"/>
      <c r="SK39" s="135"/>
      <c r="SL39" s="135"/>
      <c r="SM39" s="135"/>
      <c r="SN39" s="135"/>
      <c r="SO39" s="135"/>
      <c r="SP39" s="135"/>
      <c r="SQ39" s="135"/>
      <c r="SR39" s="135"/>
      <c r="SS39" s="135"/>
      <c r="ST39" s="135"/>
      <c r="SU39" s="135"/>
      <c r="SV39" s="135"/>
      <c r="SW39" s="135"/>
      <c r="SX39" s="135"/>
      <c r="SY39" s="135"/>
      <c r="SZ39" s="135"/>
      <c r="TA39" s="135"/>
      <c r="TB39" s="135"/>
      <c r="TC39" s="135"/>
      <c r="TD39" s="135"/>
      <c r="TE39" s="135"/>
      <c r="TF39" s="135"/>
      <c r="TG39" s="135"/>
      <c r="TH39" s="135"/>
      <c r="TI39" s="135"/>
      <c r="TJ39" s="135"/>
      <c r="TK39" s="135"/>
      <c r="TL39" s="135"/>
      <c r="TM39" s="135"/>
      <c r="TN39" s="135"/>
      <c r="TO39" s="135"/>
      <c r="TP39" s="135"/>
      <c r="TQ39" s="135"/>
      <c r="TR39" s="135"/>
      <c r="TS39" s="135"/>
      <c r="TT39" s="135"/>
      <c r="TU39" s="135"/>
      <c r="TV39" s="135"/>
      <c r="TW39" s="135"/>
      <c r="TX39" s="135"/>
      <c r="TY39" s="135"/>
      <c r="TZ39" s="135"/>
      <c r="UA39" s="135"/>
      <c r="UB39" s="135"/>
      <c r="UC39" s="135"/>
      <c r="UD39" s="135"/>
      <c r="UE39" s="135"/>
      <c r="UF39" s="135"/>
      <c r="UG39" s="135"/>
      <c r="UH39" s="135"/>
      <c r="UI39" s="135"/>
      <c r="UJ39" s="135"/>
      <c r="UK39" s="135"/>
      <c r="UL39" s="135"/>
      <c r="UM39" s="135"/>
      <c r="UN39" s="135"/>
      <c r="UO39" s="135"/>
      <c r="UP39" s="135"/>
      <c r="UQ39" s="135"/>
      <c r="UR39" s="135"/>
      <c r="US39" s="135"/>
      <c r="UT39" s="135"/>
      <c r="UU39" s="135"/>
      <c r="UV39" s="135"/>
      <c r="UW39" s="135"/>
      <c r="UX39" s="135"/>
      <c r="UY39" s="135"/>
      <c r="UZ39" s="135"/>
      <c r="VA39" s="135"/>
      <c r="VB39" s="135"/>
      <c r="VC39" s="135"/>
      <c r="VD39" s="135"/>
      <c r="VE39" s="135"/>
      <c r="VF39" s="135"/>
      <c r="VG39" s="135"/>
      <c r="VH39" s="135"/>
      <c r="VI39" s="135"/>
      <c r="VJ39" s="135"/>
      <c r="VK39" s="135"/>
      <c r="VL39" s="135"/>
      <c r="VM39" s="135"/>
      <c r="VN39" s="135"/>
      <c r="VO39" s="135"/>
      <c r="VP39" s="135"/>
      <c r="VQ39" s="135"/>
      <c r="VR39" s="135"/>
      <c r="VS39" s="135"/>
      <c r="VT39" s="135"/>
      <c r="VU39" s="135"/>
      <c r="VV39" s="135"/>
      <c r="VW39" s="135"/>
      <c r="VX39" s="135"/>
      <c r="VY39" s="135"/>
      <c r="VZ39" s="135"/>
      <c r="WA39" s="135"/>
      <c r="WB39" s="135"/>
      <c r="WC39" s="135"/>
      <c r="WD39" s="135"/>
      <c r="WE39" s="135"/>
      <c r="WF39" s="135"/>
      <c r="WG39" s="135"/>
      <c r="WH39" s="135"/>
      <c r="WI39" s="135"/>
      <c r="WJ39" s="135"/>
      <c r="WK39" s="135"/>
      <c r="WL39" s="135"/>
      <c r="WM39" s="135"/>
      <c r="WN39" s="135"/>
      <c r="WO39" s="135"/>
      <c r="WP39" s="135"/>
      <c r="WQ39" s="135"/>
      <c r="WR39" s="135"/>
      <c r="WS39" s="135"/>
      <c r="WT39" s="135"/>
      <c r="WU39" s="135"/>
      <c r="WV39" s="135"/>
      <c r="WW39" s="135"/>
      <c r="WX39" s="135"/>
      <c r="WY39" s="135"/>
      <c r="WZ39" s="135"/>
      <c r="XA39" s="135"/>
      <c r="XB39" s="135"/>
      <c r="XC39" s="135"/>
      <c r="XD39" s="135"/>
      <c r="XE39" s="135"/>
      <c r="XF39" s="135"/>
      <c r="XG39" s="135"/>
      <c r="XH39" s="135"/>
      <c r="XI39" s="135"/>
      <c r="XJ39" s="135"/>
      <c r="XK39" s="135"/>
      <c r="XL39" s="135"/>
      <c r="XM39" s="135"/>
      <c r="XN39" s="135"/>
      <c r="XO39" s="135"/>
      <c r="XP39" s="135"/>
      <c r="XQ39" s="135"/>
      <c r="XR39" s="135"/>
      <c r="XS39" s="135"/>
      <c r="XT39" s="135"/>
      <c r="XU39" s="135"/>
      <c r="XV39" s="135"/>
      <c r="XW39" s="135"/>
      <c r="XX39" s="135"/>
      <c r="XY39" s="135"/>
      <c r="XZ39" s="135"/>
      <c r="YA39" s="135"/>
      <c r="YB39" s="135"/>
      <c r="YC39" s="135"/>
      <c r="YD39" s="135"/>
      <c r="YE39" s="135"/>
      <c r="YF39" s="135"/>
      <c r="YG39" s="135"/>
      <c r="YH39" s="135"/>
      <c r="YI39" s="135"/>
      <c r="YJ39" s="135"/>
      <c r="YK39" s="135"/>
      <c r="YL39" s="135"/>
      <c r="YM39" s="135"/>
      <c r="YN39" s="135"/>
      <c r="YO39" s="135"/>
      <c r="YP39" s="135"/>
      <c r="YQ39" s="135"/>
      <c r="YR39" s="135"/>
      <c r="YS39" s="135"/>
      <c r="YT39" s="135"/>
      <c r="YU39" s="135"/>
      <c r="YV39" s="135"/>
      <c r="YW39" s="135"/>
      <c r="YX39" s="135"/>
      <c r="YY39" s="135"/>
      <c r="YZ39" s="135"/>
      <c r="ZA39" s="135"/>
      <c r="ZB39" s="135"/>
      <c r="ZC39" s="135"/>
      <c r="ZD39" s="135"/>
      <c r="ZE39" s="135"/>
      <c r="ZF39" s="135"/>
      <c r="ZG39" s="135"/>
      <c r="ZH39" s="135"/>
      <c r="ZI39" s="135"/>
      <c r="ZJ39" s="135"/>
      <c r="ZK39" s="135"/>
      <c r="ZL39" s="135"/>
      <c r="ZM39" s="135"/>
      <c r="ZN39" s="135"/>
      <c r="ZO39" s="135"/>
      <c r="ZP39" s="135"/>
      <c r="ZQ39" s="135"/>
      <c r="ZR39" s="135"/>
      <c r="ZS39" s="135"/>
      <c r="ZT39" s="135"/>
      <c r="ZU39" s="135"/>
      <c r="ZV39" s="135"/>
      <c r="ZW39" s="135"/>
      <c r="ZX39" s="135"/>
      <c r="ZY39" s="135"/>
      <c r="ZZ39" s="135"/>
      <c r="AAA39" s="135"/>
      <c r="AAB39" s="135"/>
      <c r="AAC39" s="135"/>
      <c r="AAD39" s="135"/>
      <c r="AAE39" s="135"/>
      <c r="AAF39" s="135"/>
      <c r="AAG39" s="135"/>
      <c r="AAH39" s="135"/>
      <c r="AAI39" s="135"/>
      <c r="AAJ39" s="135"/>
      <c r="AAK39" s="135"/>
      <c r="AAL39" s="135"/>
      <c r="AAM39" s="135"/>
      <c r="AAN39" s="135"/>
      <c r="AAO39" s="135"/>
      <c r="AAP39" s="135"/>
      <c r="AAQ39" s="135"/>
      <c r="AAR39" s="135"/>
      <c r="AAS39" s="135"/>
      <c r="AAT39" s="135"/>
      <c r="AAU39" s="135"/>
      <c r="AAV39" s="135"/>
      <c r="AAW39" s="135"/>
      <c r="AAX39" s="135"/>
      <c r="AAY39" s="135"/>
      <c r="AAZ39" s="135"/>
      <c r="ABA39" s="135"/>
      <c r="ABB39" s="135"/>
      <c r="ABC39" s="135"/>
      <c r="ABD39" s="135"/>
      <c r="ABE39" s="135"/>
      <c r="ABF39" s="135"/>
      <c r="ABG39" s="135"/>
      <c r="ABH39" s="135"/>
      <c r="ABI39" s="135"/>
      <c r="ABJ39" s="135"/>
      <c r="ABK39" s="135"/>
      <c r="ABL39" s="135"/>
      <c r="ABM39" s="135"/>
      <c r="ABN39" s="135"/>
      <c r="ABO39" s="135"/>
      <c r="ABP39" s="135"/>
      <c r="ABQ39" s="135"/>
      <c r="ABR39" s="135"/>
      <c r="ABS39" s="135"/>
      <c r="ABT39" s="135"/>
      <c r="ABU39" s="135"/>
      <c r="ABV39" s="135"/>
      <c r="ABW39" s="135"/>
      <c r="ABX39" s="135"/>
      <c r="ABY39" s="135"/>
      <c r="ABZ39" s="135"/>
      <c r="ACA39" s="135"/>
      <c r="ACB39" s="135"/>
      <c r="ACC39" s="135"/>
      <c r="ACD39" s="135"/>
      <c r="ACE39" s="135"/>
      <c r="ACF39" s="135"/>
      <c r="ACG39" s="135"/>
      <c r="ACH39" s="135"/>
      <c r="ACI39" s="135"/>
      <c r="ACJ39" s="135"/>
      <c r="ACK39" s="135"/>
      <c r="ACL39" s="135"/>
      <c r="ACM39" s="135"/>
      <c r="ACN39" s="135"/>
      <c r="ACO39" s="135"/>
      <c r="ACP39" s="135"/>
      <c r="ACQ39" s="135"/>
      <c r="ACR39" s="135"/>
      <c r="ACS39" s="135"/>
      <c r="ACT39" s="135"/>
      <c r="ACU39" s="135"/>
      <c r="ACV39" s="135"/>
      <c r="ACW39" s="135"/>
      <c r="ACX39" s="135"/>
      <c r="ACY39" s="135"/>
      <c r="ACZ39" s="135"/>
      <c r="ADA39" s="135"/>
      <c r="ADB39" s="135"/>
      <c r="ADC39" s="135"/>
      <c r="ADD39" s="135"/>
      <c r="ADE39" s="135"/>
      <c r="ADF39" s="135"/>
      <c r="ADG39" s="135"/>
      <c r="ADH39" s="135"/>
      <c r="ADI39" s="135"/>
      <c r="ADJ39" s="135"/>
      <c r="ADK39" s="135"/>
      <c r="ADL39" s="135"/>
      <c r="ADM39" s="135"/>
      <c r="ADN39" s="135"/>
      <c r="ADO39" s="135"/>
      <c r="ADP39" s="135"/>
      <c r="ADQ39" s="135"/>
      <c r="ADR39" s="135"/>
      <c r="ADS39" s="135"/>
      <c r="ADT39" s="135"/>
      <c r="ADU39" s="135"/>
      <c r="ADV39" s="135"/>
      <c r="ADW39" s="135"/>
      <c r="ADX39" s="135"/>
      <c r="ADY39" s="135"/>
      <c r="ADZ39" s="135"/>
      <c r="AEA39" s="135"/>
      <c r="AEB39" s="135"/>
      <c r="AEC39" s="135"/>
      <c r="AED39" s="135"/>
      <c r="AEE39" s="135"/>
      <c r="AEF39" s="135"/>
      <c r="AEG39" s="135"/>
      <c r="AEH39" s="135"/>
      <c r="AEI39" s="135"/>
      <c r="AEJ39" s="135"/>
      <c r="AEK39" s="135"/>
      <c r="AEL39" s="135"/>
      <c r="AEM39" s="135"/>
      <c r="AEN39" s="135"/>
      <c r="AEO39" s="135"/>
      <c r="AEP39" s="135"/>
      <c r="AEQ39" s="135"/>
      <c r="AER39" s="135"/>
      <c r="AES39" s="135"/>
      <c r="AET39" s="135"/>
      <c r="AEU39" s="135"/>
      <c r="AEV39" s="135"/>
      <c r="AEW39" s="135"/>
      <c r="AEX39" s="135"/>
      <c r="AEY39" s="135"/>
      <c r="AEZ39" s="135"/>
      <c r="AFA39" s="135"/>
      <c r="AFB39" s="135"/>
      <c r="AFC39" s="135"/>
      <c r="AFD39" s="135"/>
      <c r="AFE39" s="135"/>
      <c r="AFF39" s="135"/>
      <c r="AFG39" s="135"/>
      <c r="AFH39" s="135"/>
      <c r="AFI39" s="135"/>
      <c r="AFJ39" s="135"/>
      <c r="AFK39" s="135"/>
      <c r="AFL39" s="135"/>
      <c r="AFM39" s="135"/>
      <c r="AFN39" s="135"/>
      <c r="AFO39" s="135"/>
      <c r="AFP39" s="135"/>
      <c r="AFQ39" s="135"/>
      <c r="AFR39" s="135"/>
      <c r="AFS39" s="135"/>
      <c r="AFT39" s="135"/>
      <c r="AFU39" s="135"/>
      <c r="AFV39" s="135"/>
      <c r="AFW39" s="135"/>
      <c r="AFX39" s="135"/>
      <c r="AFY39" s="135"/>
      <c r="AFZ39" s="135"/>
      <c r="AGA39" s="135"/>
      <c r="AGB39" s="135"/>
      <c r="AGC39" s="135"/>
      <c r="AGD39" s="135"/>
      <c r="AGE39" s="135"/>
      <c r="AGF39" s="135"/>
      <c r="AGG39" s="135"/>
      <c r="AGH39" s="135"/>
      <c r="AGI39" s="135"/>
      <c r="AGJ39" s="135"/>
      <c r="AGK39" s="135"/>
      <c r="AGL39" s="135"/>
      <c r="AGM39" s="135"/>
      <c r="AGN39" s="135"/>
      <c r="AGO39" s="135"/>
      <c r="AGP39" s="135"/>
      <c r="AGQ39" s="135"/>
      <c r="AGR39" s="135"/>
      <c r="AGS39" s="135"/>
      <c r="AGT39" s="135"/>
      <c r="AGU39" s="135"/>
      <c r="AGV39" s="135"/>
      <c r="AGW39" s="135"/>
      <c r="AGX39" s="135"/>
      <c r="AGY39" s="135"/>
      <c r="AGZ39" s="135"/>
      <c r="AHA39" s="135"/>
      <c r="AHB39" s="135"/>
      <c r="AHC39" s="135"/>
      <c r="AHD39" s="135"/>
      <c r="AHE39" s="135"/>
      <c r="AHF39" s="135"/>
      <c r="AHG39" s="135"/>
      <c r="AHH39" s="135"/>
      <c r="AHI39" s="135"/>
      <c r="AHJ39" s="135"/>
      <c r="AHK39" s="135"/>
      <c r="AHL39" s="135"/>
      <c r="AHM39" s="135"/>
      <c r="AHN39" s="135"/>
      <c r="AHO39" s="135"/>
      <c r="AHP39" s="135"/>
      <c r="AHQ39" s="135"/>
      <c r="AHR39" s="135"/>
      <c r="AHS39" s="135"/>
      <c r="AHT39" s="135"/>
      <c r="AHU39" s="135"/>
      <c r="AHV39" s="135"/>
      <c r="AHW39" s="135"/>
      <c r="AHX39" s="135"/>
      <c r="AHY39" s="135"/>
      <c r="AHZ39" s="135"/>
      <c r="AIA39" s="135"/>
      <c r="AIB39" s="135"/>
      <c r="AIC39" s="135"/>
      <c r="AID39" s="135"/>
      <c r="AIE39" s="135"/>
      <c r="AIF39" s="135"/>
      <c r="AIG39" s="135"/>
      <c r="AIH39" s="135"/>
      <c r="AII39" s="135"/>
      <c r="AIJ39" s="135"/>
      <c r="AIK39" s="135"/>
      <c r="AIL39" s="135"/>
      <c r="AIM39" s="135"/>
      <c r="AIN39" s="135"/>
      <c r="AIO39" s="135"/>
      <c r="AIP39" s="135"/>
      <c r="AIQ39" s="135"/>
      <c r="AIR39" s="135"/>
      <c r="AIS39" s="135"/>
      <c r="AIT39" s="135"/>
      <c r="AIU39" s="135"/>
      <c r="AIV39" s="135"/>
      <c r="AIW39" s="135"/>
      <c r="AIX39" s="135"/>
      <c r="AIY39" s="135"/>
      <c r="AIZ39" s="135"/>
      <c r="AJA39" s="135"/>
      <c r="AJB39" s="135"/>
      <c r="AJC39" s="135"/>
      <c r="AJD39" s="135"/>
      <c r="AJE39" s="135"/>
      <c r="AJF39" s="135"/>
      <c r="AJG39" s="135"/>
      <c r="AJH39" s="135"/>
      <c r="AJI39" s="135"/>
      <c r="AJJ39" s="135"/>
      <c r="AJK39" s="135"/>
      <c r="AJL39" s="135"/>
      <c r="AJM39" s="135"/>
      <c r="AJN39" s="135"/>
      <c r="AJO39" s="135"/>
      <c r="AJP39" s="135"/>
      <c r="AJQ39" s="135"/>
      <c r="AJR39" s="135"/>
      <c r="AJS39" s="135"/>
      <c r="AJT39" s="135"/>
      <c r="AJU39" s="135"/>
      <c r="AJV39" s="135"/>
      <c r="AJW39" s="135"/>
      <c r="AJX39" s="135"/>
      <c r="AJY39" s="135"/>
      <c r="AJZ39" s="135"/>
      <c r="AKA39" s="135"/>
      <c r="AKB39" s="135"/>
      <c r="AKC39" s="135"/>
      <c r="AKD39" s="135"/>
      <c r="AKE39" s="135"/>
      <c r="AKF39" s="135"/>
      <c r="AKG39" s="135"/>
      <c r="AKH39" s="135"/>
      <c r="AKI39" s="135"/>
      <c r="AKJ39" s="135"/>
      <c r="AKK39" s="135"/>
      <c r="AKL39" s="135"/>
      <c r="AKM39" s="135"/>
      <c r="AKN39" s="135"/>
      <c r="AKO39" s="135"/>
      <c r="AKP39" s="135"/>
      <c r="AKQ39" s="135"/>
      <c r="AKR39" s="135"/>
      <c r="AKS39" s="135"/>
      <c r="AKT39" s="135"/>
      <c r="AKU39" s="135"/>
      <c r="AKV39" s="135"/>
      <c r="AKW39" s="135"/>
      <c r="AKX39" s="135"/>
      <c r="AKY39" s="135"/>
      <c r="AKZ39" s="135"/>
      <c r="ALA39" s="135"/>
      <c r="ALB39" s="135"/>
      <c r="ALC39" s="135"/>
      <c r="ALD39" s="135"/>
      <c r="ALE39" s="135"/>
      <c r="ALF39" s="135"/>
      <c r="ALG39" s="135"/>
      <c r="ALH39" s="135"/>
      <c r="ALI39" s="135"/>
      <c r="ALJ39" s="135"/>
      <c r="ALK39" s="135"/>
      <c r="ALL39" s="135"/>
      <c r="ALM39" s="135"/>
      <c r="ALN39" s="135"/>
      <c r="ALO39" s="135"/>
      <c r="ALP39" s="135"/>
      <c r="ALQ39" s="135"/>
      <c r="ALR39" s="135"/>
      <c r="ALS39" s="135"/>
      <c r="ALT39" s="135"/>
      <c r="ALU39" s="135"/>
      <c r="ALV39" s="135"/>
      <c r="ALW39" s="135"/>
      <c r="ALX39" s="135"/>
      <c r="ALY39" s="135"/>
      <c r="ALZ39" s="135"/>
      <c r="AMA39" s="135"/>
      <c r="AMB39" s="135"/>
      <c r="AMC39" s="135"/>
    </row>
    <row r="40" spans="1:1017" ht="29.25" customHeight="1">
      <c r="A40" s="170"/>
      <c r="B40" s="171"/>
      <c r="C40" s="203" t="s">
        <v>18</v>
      </c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5"/>
      <c r="X40" s="137"/>
      <c r="Y40" s="138"/>
      <c r="Z40" s="138"/>
      <c r="AA40" s="138"/>
      <c r="AB40" s="138"/>
      <c r="AC40" s="138"/>
      <c r="AD40" s="138"/>
      <c r="AE40" s="138">
        <v>22</v>
      </c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1017" ht="16.149999999999999" customHeight="1">
      <c r="A41" s="159" t="s">
        <v>21</v>
      </c>
      <c r="B41" s="159"/>
      <c r="C41" s="160" t="s">
        <v>20</v>
      </c>
      <c r="D41" s="139" t="s">
        <v>19</v>
      </c>
      <c r="E41" s="187" t="s">
        <v>53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40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</row>
    <row r="42" spans="1:1017" ht="16.149999999999999" customHeight="1">
      <c r="A42" s="159"/>
      <c r="B42" s="159"/>
      <c r="C42" s="160"/>
      <c r="D42" s="142" t="s">
        <v>55</v>
      </c>
      <c r="E42" s="189">
        <v>373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1"/>
      <c r="X42" s="137"/>
      <c r="Y42" s="138"/>
      <c r="Z42" s="138"/>
      <c r="AA42" s="138"/>
      <c r="AB42" s="138"/>
      <c r="AC42" s="138"/>
      <c r="AD42" s="138"/>
      <c r="AE42" s="138">
        <v>1</v>
      </c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1017" ht="16.149999999999999" customHeight="1">
      <c r="A43" s="159"/>
      <c r="B43" s="159"/>
      <c r="C43" s="160"/>
      <c r="D43" s="142" t="s">
        <v>52</v>
      </c>
      <c r="E43" s="189">
        <v>373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1"/>
      <c r="X43" s="137"/>
      <c r="Y43" s="138"/>
      <c r="Z43" s="138"/>
      <c r="AA43" s="138"/>
      <c r="AB43" s="138"/>
      <c r="AC43" s="138"/>
      <c r="AD43" s="138"/>
      <c r="AE43" s="138">
        <v>0</v>
      </c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1017" ht="16.149999999999999" customHeight="1">
      <c r="A44" s="159"/>
      <c r="B44" s="159"/>
      <c r="C44" s="160"/>
      <c r="D44" s="142"/>
      <c r="E44" s="173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5"/>
      <c r="X44" s="137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1017" ht="16.149999999999999" customHeight="1">
      <c r="A45" s="159"/>
      <c r="B45" s="159"/>
      <c r="C45" s="160"/>
      <c r="D45" s="142"/>
      <c r="E45" s="173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5"/>
      <c r="X45" s="137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1017" ht="16.149999999999999" customHeight="1">
      <c r="A46" s="159"/>
      <c r="B46" s="159"/>
      <c r="C46" s="160"/>
      <c r="D46" s="142"/>
      <c r="E46" s="173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5"/>
      <c r="X46" s="137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1017" ht="12.75" customHeight="1">
      <c r="E47" s="47"/>
      <c r="F47" s="47"/>
    </row>
    <row r="48" spans="1:1017" ht="12.75" customHeight="1">
      <c r="E48" s="47"/>
      <c r="F48" s="47"/>
    </row>
    <row r="49" spans="1:1017" ht="25.9" customHeight="1">
      <c r="A49" s="161" t="s">
        <v>35</v>
      </c>
      <c r="B49" s="161"/>
      <c r="C49" s="161"/>
      <c r="E49" s="47"/>
      <c r="F49" s="47"/>
    </row>
    <row r="50" spans="1:1017" ht="28.15" customHeight="1">
      <c r="A50" s="172" t="s">
        <v>39</v>
      </c>
      <c r="B50" s="172"/>
      <c r="C50" s="144" t="s">
        <v>54</v>
      </c>
      <c r="E50" s="47"/>
      <c r="F50" s="47"/>
    </row>
    <row r="51" spans="1:1017" s="149" customFormat="1" ht="27.6" customHeight="1">
      <c r="A51" s="154" t="s">
        <v>36</v>
      </c>
      <c r="B51" s="154"/>
      <c r="C51" s="145">
        <v>4</v>
      </c>
      <c r="D51" s="146"/>
      <c r="E51" s="147"/>
      <c r="F51" s="147"/>
      <c r="G51" s="148"/>
      <c r="H51" s="148"/>
      <c r="I51" s="148"/>
      <c r="J51" s="148"/>
      <c r="K51" s="148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6"/>
      <c r="FG51" s="146"/>
      <c r="FH51" s="146"/>
      <c r="FI51" s="146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6"/>
      <c r="FU51" s="146"/>
      <c r="FV51" s="146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6"/>
      <c r="GW51" s="146"/>
      <c r="GX51" s="146"/>
      <c r="GY51" s="146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6"/>
      <c r="HK51" s="146"/>
      <c r="HL51" s="146"/>
      <c r="HM51" s="146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6"/>
      <c r="HY51" s="146"/>
      <c r="HZ51" s="146"/>
      <c r="IA51" s="146"/>
      <c r="IB51" s="146"/>
      <c r="IC51" s="146"/>
      <c r="ID51" s="146"/>
      <c r="IE51" s="146"/>
      <c r="IF51" s="146"/>
      <c r="IG51" s="146"/>
      <c r="IH51" s="146"/>
      <c r="II51" s="146"/>
      <c r="IJ51" s="146"/>
      <c r="IK51" s="146"/>
      <c r="IL51" s="146"/>
      <c r="IM51" s="146"/>
      <c r="IN51" s="146"/>
      <c r="IO51" s="146"/>
      <c r="IP51" s="146"/>
      <c r="IQ51" s="146"/>
      <c r="IR51" s="146"/>
      <c r="IS51" s="146"/>
      <c r="IT51" s="146"/>
      <c r="IU51" s="146"/>
      <c r="IV51" s="146"/>
      <c r="IW51" s="146"/>
      <c r="IX51" s="146"/>
      <c r="IY51" s="146"/>
      <c r="IZ51" s="146"/>
      <c r="JA51" s="146"/>
      <c r="JB51" s="146"/>
      <c r="JC51" s="146"/>
      <c r="JD51" s="146"/>
      <c r="JE51" s="146"/>
      <c r="JF51" s="146"/>
      <c r="JG51" s="146"/>
      <c r="JH51" s="146"/>
      <c r="JI51" s="146"/>
      <c r="JJ51" s="146"/>
      <c r="JK51" s="146"/>
      <c r="JL51" s="146"/>
      <c r="JM51" s="146"/>
      <c r="JN51" s="146"/>
      <c r="JO51" s="146"/>
      <c r="JP51" s="146"/>
      <c r="JQ51" s="146"/>
      <c r="JR51" s="146"/>
      <c r="JS51" s="146"/>
      <c r="JT51" s="146"/>
      <c r="JU51" s="146"/>
      <c r="JV51" s="146"/>
      <c r="JW51" s="146"/>
      <c r="JX51" s="146"/>
      <c r="JY51" s="146"/>
      <c r="JZ51" s="146"/>
      <c r="KA51" s="146"/>
      <c r="KB51" s="146"/>
      <c r="KC51" s="146"/>
      <c r="KD51" s="146"/>
      <c r="KE51" s="146"/>
      <c r="KF51" s="146"/>
      <c r="KG51" s="146"/>
      <c r="KH51" s="146"/>
      <c r="KI51" s="146"/>
      <c r="KJ51" s="146"/>
      <c r="KK51" s="146"/>
      <c r="KL51" s="146"/>
      <c r="KM51" s="146"/>
      <c r="KN51" s="146"/>
      <c r="KO51" s="146"/>
      <c r="KP51" s="146"/>
      <c r="KQ51" s="146"/>
      <c r="KR51" s="146"/>
      <c r="KS51" s="146"/>
      <c r="KT51" s="146"/>
      <c r="KU51" s="146"/>
      <c r="KV51" s="146"/>
      <c r="KW51" s="146"/>
      <c r="KX51" s="146"/>
      <c r="KY51" s="146"/>
      <c r="KZ51" s="146"/>
      <c r="LA51" s="146"/>
      <c r="LB51" s="146"/>
      <c r="LC51" s="146"/>
      <c r="LD51" s="146"/>
      <c r="LE51" s="146"/>
      <c r="LF51" s="146"/>
      <c r="LG51" s="146"/>
      <c r="LH51" s="146"/>
      <c r="LI51" s="146"/>
      <c r="LJ51" s="146"/>
      <c r="LK51" s="146"/>
      <c r="LL51" s="146"/>
      <c r="LM51" s="146"/>
      <c r="LN51" s="146"/>
      <c r="LO51" s="146"/>
      <c r="LP51" s="146"/>
      <c r="LQ51" s="146"/>
      <c r="LR51" s="146"/>
      <c r="LS51" s="146"/>
      <c r="LT51" s="146"/>
      <c r="LU51" s="146"/>
      <c r="LV51" s="146"/>
      <c r="LW51" s="146"/>
      <c r="LX51" s="146"/>
      <c r="LY51" s="146"/>
      <c r="LZ51" s="146"/>
      <c r="MA51" s="146"/>
      <c r="MB51" s="146"/>
      <c r="MC51" s="146"/>
      <c r="MD51" s="146"/>
      <c r="ME51" s="146"/>
      <c r="MF51" s="146"/>
      <c r="MG51" s="146"/>
      <c r="MH51" s="146"/>
      <c r="MI51" s="146"/>
      <c r="MJ51" s="146"/>
      <c r="MK51" s="146"/>
      <c r="ML51" s="146"/>
      <c r="MM51" s="146"/>
      <c r="MN51" s="146"/>
      <c r="MO51" s="146"/>
      <c r="MP51" s="146"/>
      <c r="MQ51" s="146"/>
      <c r="MR51" s="146"/>
      <c r="MS51" s="146"/>
      <c r="MT51" s="146"/>
      <c r="MU51" s="146"/>
      <c r="MV51" s="146"/>
      <c r="MW51" s="146"/>
      <c r="MX51" s="146"/>
      <c r="MY51" s="146"/>
      <c r="MZ51" s="146"/>
      <c r="NA51" s="146"/>
      <c r="NB51" s="146"/>
      <c r="NC51" s="146"/>
      <c r="ND51" s="146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6"/>
      <c r="NS51" s="146"/>
      <c r="NT51" s="146"/>
      <c r="NU51" s="146"/>
      <c r="NV51" s="146"/>
      <c r="NW51" s="146"/>
      <c r="NX51" s="146"/>
      <c r="NY51" s="146"/>
      <c r="NZ51" s="146"/>
      <c r="OA51" s="146"/>
      <c r="OB51" s="146"/>
      <c r="OC51" s="146"/>
      <c r="OD51" s="146"/>
      <c r="OE51" s="146"/>
      <c r="OF51" s="146"/>
      <c r="OG51" s="146"/>
      <c r="OH51" s="146"/>
      <c r="OI51" s="146"/>
      <c r="OJ51" s="146"/>
      <c r="OK51" s="146"/>
      <c r="OL51" s="146"/>
      <c r="OM51" s="146"/>
      <c r="ON51" s="146"/>
      <c r="OO51" s="146"/>
      <c r="OP51" s="146"/>
      <c r="OQ51" s="146"/>
      <c r="OR51" s="146"/>
      <c r="OS51" s="146"/>
      <c r="OT51" s="146"/>
      <c r="OU51" s="146"/>
      <c r="OV51" s="146"/>
      <c r="OW51" s="146"/>
      <c r="OX51" s="146"/>
      <c r="OY51" s="146"/>
      <c r="OZ51" s="146"/>
      <c r="PA51" s="146"/>
      <c r="PB51" s="146"/>
      <c r="PC51" s="146"/>
      <c r="PD51" s="146"/>
      <c r="PE51" s="146"/>
      <c r="PF51" s="146"/>
      <c r="PG51" s="146"/>
      <c r="PH51" s="146"/>
      <c r="PI51" s="146"/>
      <c r="PJ51" s="146"/>
      <c r="PK51" s="146"/>
      <c r="PL51" s="146"/>
      <c r="PM51" s="146"/>
      <c r="PN51" s="146"/>
      <c r="PO51" s="146"/>
      <c r="PP51" s="146"/>
      <c r="PQ51" s="146"/>
      <c r="PR51" s="146"/>
      <c r="PS51" s="146"/>
      <c r="PT51" s="146"/>
      <c r="PU51" s="146"/>
      <c r="PV51" s="146"/>
      <c r="PW51" s="146"/>
      <c r="PX51" s="146"/>
      <c r="PY51" s="146"/>
      <c r="PZ51" s="146"/>
      <c r="QA51" s="146"/>
      <c r="QB51" s="146"/>
      <c r="QC51" s="146"/>
      <c r="QD51" s="146"/>
      <c r="QE51" s="146"/>
      <c r="QF51" s="146"/>
      <c r="QG51" s="146"/>
      <c r="QH51" s="146"/>
      <c r="QI51" s="146"/>
      <c r="QJ51" s="146"/>
      <c r="QK51" s="146"/>
      <c r="QL51" s="146"/>
      <c r="QM51" s="146"/>
      <c r="QN51" s="146"/>
      <c r="QO51" s="146"/>
      <c r="QP51" s="146"/>
      <c r="QQ51" s="146"/>
      <c r="QR51" s="146"/>
      <c r="QS51" s="146"/>
      <c r="QT51" s="146"/>
      <c r="QU51" s="146"/>
      <c r="QV51" s="146"/>
      <c r="QW51" s="146"/>
      <c r="QX51" s="146"/>
      <c r="QY51" s="146"/>
      <c r="QZ51" s="146"/>
      <c r="RA51" s="146"/>
      <c r="RB51" s="146"/>
      <c r="RC51" s="146"/>
      <c r="RD51" s="146"/>
      <c r="RE51" s="146"/>
      <c r="RF51" s="146"/>
      <c r="RG51" s="146"/>
      <c r="RH51" s="146"/>
      <c r="RI51" s="146"/>
      <c r="RJ51" s="146"/>
      <c r="RK51" s="146"/>
      <c r="RL51" s="146"/>
      <c r="RM51" s="146"/>
      <c r="RN51" s="146"/>
      <c r="RO51" s="146"/>
      <c r="RP51" s="146"/>
      <c r="RQ51" s="146"/>
      <c r="RR51" s="146"/>
      <c r="RS51" s="146"/>
      <c r="RT51" s="146"/>
      <c r="RU51" s="146"/>
      <c r="RV51" s="146"/>
      <c r="RW51" s="146"/>
      <c r="RX51" s="146"/>
      <c r="RY51" s="146"/>
      <c r="RZ51" s="146"/>
      <c r="SA51" s="146"/>
      <c r="SB51" s="146"/>
      <c r="SC51" s="146"/>
      <c r="SD51" s="146"/>
      <c r="SE51" s="146"/>
      <c r="SF51" s="146"/>
      <c r="SG51" s="146"/>
      <c r="SH51" s="146"/>
      <c r="SI51" s="146"/>
      <c r="SJ51" s="146"/>
      <c r="SK51" s="146"/>
      <c r="SL51" s="146"/>
      <c r="SM51" s="146"/>
      <c r="SN51" s="146"/>
      <c r="SO51" s="146"/>
      <c r="SP51" s="146"/>
      <c r="SQ51" s="146"/>
      <c r="SR51" s="146"/>
      <c r="SS51" s="146"/>
      <c r="ST51" s="146"/>
      <c r="SU51" s="146"/>
      <c r="SV51" s="146"/>
      <c r="SW51" s="146"/>
      <c r="SX51" s="146"/>
      <c r="SY51" s="146"/>
      <c r="SZ51" s="146"/>
      <c r="TA51" s="146"/>
      <c r="TB51" s="146"/>
      <c r="TC51" s="146"/>
      <c r="TD51" s="146"/>
      <c r="TE51" s="146"/>
      <c r="TF51" s="146"/>
      <c r="TG51" s="146"/>
      <c r="TH51" s="146"/>
      <c r="TI51" s="146"/>
      <c r="TJ51" s="146"/>
      <c r="TK51" s="146"/>
      <c r="TL51" s="146"/>
      <c r="TM51" s="146"/>
      <c r="TN51" s="146"/>
      <c r="TO51" s="146"/>
      <c r="TP51" s="146"/>
      <c r="TQ51" s="146"/>
      <c r="TR51" s="146"/>
      <c r="TS51" s="146"/>
      <c r="TT51" s="146"/>
      <c r="TU51" s="146"/>
      <c r="TV51" s="146"/>
      <c r="TW51" s="146"/>
      <c r="TX51" s="146"/>
      <c r="TY51" s="146"/>
      <c r="TZ51" s="146"/>
      <c r="UA51" s="146"/>
      <c r="UB51" s="146"/>
      <c r="UC51" s="146"/>
      <c r="UD51" s="146"/>
      <c r="UE51" s="146"/>
      <c r="UF51" s="146"/>
      <c r="UG51" s="146"/>
      <c r="UH51" s="146"/>
      <c r="UI51" s="146"/>
      <c r="UJ51" s="146"/>
      <c r="UK51" s="146"/>
      <c r="UL51" s="146"/>
      <c r="UM51" s="146"/>
      <c r="UN51" s="146"/>
      <c r="UO51" s="146"/>
      <c r="UP51" s="146"/>
      <c r="UQ51" s="146"/>
      <c r="UR51" s="146"/>
      <c r="US51" s="146"/>
      <c r="UT51" s="146"/>
      <c r="UU51" s="146"/>
      <c r="UV51" s="146"/>
      <c r="UW51" s="146"/>
      <c r="UX51" s="146"/>
      <c r="UY51" s="146"/>
      <c r="UZ51" s="146"/>
      <c r="VA51" s="146"/>
      <c r="VB51" s="146"/>
      <c r="VC51" s="146"/>
      <c r="VD51" s="146"/>
      <c r="VE51" s="146"/>
      <c r="VF51" s="146"/>
      <c r="VG51" s="146"/>
      <c r="VH51" s="146"/>
      <c r="VI51" s="146"/>
      <c r="VJ51" s="146"/>
      <c r="VK51" s="146"/>
      <c r="VL51" s="146"/>
      <c r="VM51" s="146"/>
      <c r="VN51" s="146"/>
      <c r="VO51" s="146"/>
      <c r="VP51" s="146"/>
      <c r="VQ51" s="146"/>
      <c r="VR51" s="146"/>
      <c r="VS51" s="146"/>
      <c r="VT51" s="146"/>
      <c r="VU51" s="146"/>
      <c r="VV51" s="146"/>
      <c r="VW51" s="146"/>
      <c r="VX51" s="146"/>
      <c r="VY51" s="146"/>
      <c r="VZ51" s="146"/>
      <c r="WA51" s="146"/>
      <c r="WB51" s="146"/>
      <c r="WC51" s="146"/>
      <c r="WD51" s="146"/>
      <c r="WE51" s="146"/>
      <c r="WF51" s="146"/>
      <c r="WG51" s="146"/>
      <c r="WH51" s="146"/>
      <c r="WI51" s="146"/>
      <c r="WJ51" s="146"/>
      <c r="WK51" s="146"/>
      <c r="WL51" s="146"/>
      <c r="WM51" s="146"/>
      <c r="WN51" s="146"/>
      <c r="WO51" s="146"/>
      <c r="WP51" s="146"/>
      <c r="WQ51" s="146"/>
      <c r="WR51" s="146"/>
      <c r="WS51" s="146"/>
      <c r="WT51" s="146"/>
      <c r="WU51" s="146"/>
      <c r="WV51" s="146"/>
      <c r="WW51" s="146"/>
      <c r="WX51" s="146"/>
      <c r="WY51" s="146"/>
      <c r="WZ51" s="146"/>
      <c r="XA51" s="146"/>
      <c r="XB51" s="146"/>
      <c r="XC51" s="146"/>
      <c r="XD51" s="146"/>
      <c r="XE51" s="146"/>
      <c r="XF51" s="146"/>
      <c r="XG51" s="146"/>
      <c r="XH51" s="146"/>
      <c r="XI51" s="146"/>
      <c r="XJ51" s="146"/>
      <c r="XK51" s="146"/>
      <c r="XL51" s="146"/>
      <c r="XM51" s="146"/>
      <c r="XN51" s="146"/>
      <c r="XO51" s="146"/>
      <c r="XP51" s="146"/>
      <c r="XQ51" s="146"/>
      <c r="XR51" s="146"/>
      <c r="XS51" s="146"/>
      <c r="XT51" s="146"/>
      <c r="XU51" s="146"/>
      <c r="XV51" s="146"/>
      <c r="XW51" s="146"/>
      <c r="XX51" s="146"/>
      <c r="XY51" s="146"/>
      <c r="XZ51" s="146"/>
      <c r="YA51" s="146"/>
      <c r="YB51" s="146"/>
      <c r="YC51" s="146"/>
      <c r="YD51" s="146"/>
      <c r="YE51" s="146"/>
      <c r="YF51" s="146"/>
      <c r="YG51" s="146"/>
      <c r="YH51" s="146"/>
      <c r="YI51" s="146"/>
      <c r="YJ51" s="146"/>
      <c r="YK51" s="146"/>
      <c r="YL51" s="146"/>
      <c r="YM51" s="146"/>
      <c r="YN51" s="146"/>
      <c r="YO51" s="146"/>
      <c r="YP51" s="146"/>
      <c r="YQ51" s="146"/>
      <c r="YR51" s="146"/>
      <c r="YS51" s="146"/>
      <c r="YT51" s="146"/>
      <c r="YU51" s="146"/>
      <c r="YV51" s="146"/>
      <c r="YW51" s="146"/>
      <c r="YX51" s="146"/>
      <c r="YY51" s="146"/>
      <c r="YZ51" s="146"/>
      <c r="ZA51" s="146"/>
      <c r="ZB51" s="146"/>
      <c r="ZC51" s="146"/>
      <c r="ZD51" s="146"/>
      <c r="ZE51" s="146"/>
      <c r="ZF51" s="146"/>
      <c r="ZG51" s="146"/>
      <c r="ZH51" s="146"/>
      <c r="ZI51" s="146"/>
      <c r="ZJ51" s="146"/>
      <c r="ZK51" s="146"/>
      <c r="ZL51" s="146"/>
      <c r="ZM51" s="146"/>
      <c r="ZN51" s="146"/>
      <c r="ZO51" s="146"/>
      <c r="ZP51" s="146"/>
      <c r="ZQ51" s="146"/>
      <c r="ZR51" s="146"/>
      <c r="ZS51" s="146"/>
      <c r="ZT51" s="146"/>
      <c r="ZU51" s="146"/>
      <c r="ZV51" s="146"/>
      <c r="ZW51" s="146"/>
      <c r="ZX51" s="146"/>
      <c r="ZY51" s="146"/>
      <c r="ZZ51" s="146"/>
      <c r="AAA51" s="146"/>
      <c r="AAB51" s="146"/>
      <c r="AAC51" s="146"/>
      <c r="AAD51" s="146"/>
      <c r="AAE51" s="146"/>
      <c r="AAF51" s="146"/>
      <c r="AAG51" s="146"/>
      <c r="AAH51" s="146"/>
      <c r="AAI51" s="146"/>
      <c r="AAJ51" s="146"/>
      <c r="AAK51" s="146"/>
      <c r="AAL51" s="146"/>
      <c r="AAM51" s="146"/>
      <c r="AAN51" s="146"/>
      <c r="AAO51" s="146"/>
      <c r="AAP51" s="146"/>
      <c r="AAQ51" s="146"/>
      <c r="AAR51" s="146"/>
      <c r="AAS51" s="146"/>
      <c r="AAT51" s="146"/>
      <c r="AAU51" s="146"/>
      <c r="AAV51" s="146"/>
      <c r="AAW51" s="146"/>
      <c r="AAX51" s="146"/>
      <c r="AAY51" s="146"/>
      <c r="AAZ51" s="146"/>
      <c r="ABA51" s="146"/>
      <c r="ABB51" s="146"/>
      <c r="ABC51" s="146"/>
      <c r="ABD51" s="146"/>
      <c r="ABE51" s="146"/>
      <c r="ABF51" s="146"/>
      <c r="ABG51" s="146"/>
      <c r="ABH51" s="146"/>
      <c r="ABI51" s="146"/>
      <c r="ABJ51" s="146"/>
      <c r="ABK51" s="146"/>
      <c r="ABL51" s="146"/>
      <c r="ABM51" s="146"/>
      <c r="ABN51" s="146"/>
      <c r="ABO51" s="146"/>
      <c r="ABP51" s="146"/>
      <c r="ABQ51" s="146"/>
      <c r="ABR51" s="146"/>
      <c r="ABS51" s="146"/>
      <c r="ABT51" s="146"/>
      <c r="ABU51" s="146"/>
      <c r="ABV51" s="146"/>
      <c r="ABW51" s="146"/>
      <c r="ABX51" s="146"/>
      <c r="ABY51" s="146"/>
      <c r="ABZ51" s="146"/>
      <c r="ACA51" s="146"/>
      <c r="ACB51" s="146"/>
      <c r="ACC51" s="146"/>
      <c r="ACD51" s="146"/>
      <c r="ACE51" s="146"/>
      <c r="ACF51" s="146"/>
      <c r="ACG51" s="146"/>
      <c r="ACH51" s="146"/>
      <c r="ACI51" s="146"/>
      <c r="ACJ51" s="146"/>
      <c r="ACK51" s="146"/>
      <c r="ACL51" s="146"/>
      <c r="ACM51" s="146"/>
      <c r="ACN51" s="146"/>
      <c r="ACO51" s="146"/>
      <c r="ACP51" s="146"/>
      <c r="ACQ51" s="146"/>
      <c r="ACR51" s="146"/>
      <c r="ACS51" s="146"/>
      <c r="ACT51" s="146"/>
      <c r="ACU51" s="146"/>
      <c r="ACV51" s="146"/>
      <c r="ACW51" s="146"/>
      <c r="ACX51" s="146"/>
      <c r="ACY51" s="146"/>
      <c r="ACZ51" s="146"/>
      <c r="ADA51" s="146"/>
      <c r="ADB51" s="146"/>
      <c r="ADC51" s="146"/>
      <c r="ADD51" s="146"/>
      <c r="ADE51" s="146"/>
      <c r="ADF51" s="146"/>
      <c r="ADG51" s="146"/>
      <c r="ADH51" s="146"/>
      <c r="ADI51" s="146"/>
      <c r="ADJ51" s="146"/>
      <c r="ADK51" s="146"/>
      <c r="ADL51" s="146"/>
      <c r="ADM51" s="146"/>
      <c r="ADN51" s="146"/>
      <c r="ADO51" s="146"/>
      <c r="ADP51" s="146"/>
      <c r="ADQ51" s="146"/>
      <c r="ADR51" s="146"/>
      <c r="ADS51" s="146"/>
      <c r="ADT51" s="146"/>
      <c r="ADU51" s="146"/>
      <c r="ADV51" s="146"/>
      <c r="ADW51" s="146"/>
      <c r="ADX51" s="146"/>
      <c r="ADY51" s="146"/>
      <c r="ADZ51" s="146"/>
      <c r="AEA51" s="146"/>
      <c r="AEB51" s="146"/>
      <c r="AEC51" s="146"/>
      <c r="AED51" s="146"/>
      <c r="AEE51" s="146"/>
      <c r="AEF51" s="146"/>
      <c r="AEG51" s="146"/>
      <c r="AEH51" s="146"/>
      <c r="AEI51" s="146"/>
      <c r="AEJ51" s="146"/>
      <c r="AEK51" s="146"/>
      <c r="AEL51" s="146"/>
      <c r="AEM51" s="146"/>
      <c r="AEN51" s="146"/>
      <c r="AEO51" s="146"/>
      <c r="AEP51" s="146"/>
      <c r="AEQ51" s="146"/>
      <c r="AER51" s="146"/>
      <c r="AES51" s="146"/>
      <c r="AET51" s="146"/>
      <c r="AEU51" s="146"/>
      <c r="AEV51" s="146"/>
      <c r="AEW51" s="146"/>
      <c r="AEX51" s="146"/>
      <c r="AEY51" s="146"/>
      <c r="AEZ51" s="146"/>
      <c r="AFA51" s="146"/>
      <c r="AFB51" s="146"/>
      <c r="AFC51" s="146"/>
      <c r="AFD51" s="146"/>
      <c r="AFE51" s="146"/>
      <c r="AFF51" s="146"/>
      <c r="AFG51" s="146"/>
      <c r="AFH51" s="146"/>
      <c r="AFI51" s="146"/>
      <c r="AFJ51" s="146"/>
      <c r="AFK51" s="146"/>
      <c r="AFL51" s="146"/>
      <c r="AFM51" s="146"/>
      <c r="AFN51" s="146"/>
      <c r="AFO51" s="146"/>
      <c r="AFP51" s="146"/>
      <c r="AFQ51" s="146"/>
      <c r="AFR51" s="146"/>
      <c r="AFS51" s="146"/>
      <c r="AFT51" s="146"/>
      <c r="AFU51" s="146"/>
      <c r="AFV51" s="146"/>
      <c r="AFW51" s="146"/>
      <c r="AFX51" s="146"/>
      <c r="AFY51" s="146"/>
      <c r="AFZ51" s="146"/>
      <c r="AGA51" s="146"/>
      <c r="AGB51" s="146"/>
      <c r="AGC51" s="146"/>
      <c r="AGD51" s="146"/>
      <c r="AGE51" s="146"/>
      <c r="AGF51" s="146"/>
      <c r="AGG51" s="146"/>
      <c r="AGH51" s="146"/>
      <c r="AGI51" s="146"/>
      <c r="AGJ51" s="146"/>
      <c r="AGK51" s="146"/>
      <c r="AGL51" s="146"/>
      <c r="AGM51" s="146"/>
      <c r="AGN51" s="146"/>
      <c r="AGO51" s="146"/>
      <c r="AGP51" s="146"/>
      <c r="AGQ51" s="146"/>
      <c r="AGR51" s="146"/>
      <c r="AGS51" s="146"/>
      <c r="AGT51" s="146"/>
      <c r="AGU51" s="146"/>
      <c r="AGV51" s="146"/>
      <c r="AGW51" s="146"/>
      <c r="AGX51" s="146"/>
      <c r="AGY51" s="146"/>
      <c r="AGZ51" s="146"/>
      <c r="AHA51" s="146"/>
      <c r="AHB51" s="146"/>
      <c r="AHC51" s="146"/>
      <c r="AHD51" s="146"/>
      <c r="AHE51" s="146"/>
      <c r="AHF51" s="146"/>
      <c r="AHG51" s="146"/>
      <c r="AHH51" s="146"/>
      <c r="AHI51" s="146"/>
      <c r="AHJ51" s="146"/>
      <c r="AHK51" s="146"/>
      <c r="AHL51" s="146"/>
      <c r="AHM51" s="146"/>
      <c r="AHN51" s="146"/>
      <c r="AHO51" s="146"/>
      <c r="AHP51" s="146"/>
      <c r="AHQ51" s="146"/>
      <c r="AHR51" s="146"/>
      <c r="AHS51" s="146"/>
      <c r="AHT51" s="146"/>
      <c r="AHU51" s="146"/>
      <c r="AHV51" s="146"/>
      <c r="AHW51" s="146"/>
      <c r="AHX51" s="146"/>
      <c r="AHY51" s="146"/>
      <c r="AHZ51" s="146"/>
      <c r="AIA51" s="146"/>
      <c r="AIB51" s="146"/>
      <c r="AIC51" s="146"/>
      <c r="AID51" s="146"/>
      <c r="AIE51" s="146"/>
      <c r="AIF51" s="146"/>
      <c r="AIG51" s="146"/>
      <c r="AIH51" s="146"/>
      <c r="AII51" s="146"/>
      <c r="AIJ51" s="146"/>
      <c r="AIK51" s="146"/>
      <c r="AIL51" s="146"/>
      <c r="AIM51" s="146"/>
      <c r="AIN51" s="146"/>
      <c r="AIO51" s="146"/>
      <c r="AIP51" s="146"/>
      <c r="AIQ51" s="146"/>
      <c r="AIR51" s="146"/>
      <c r="AIS51" s="146"/>
      <c r="AIT51" s="146"/>
      <c r="AIU51" s="146"/>
      <c r="AIV51" s="146"/>
      <c r="AIW51" s="146"/>
      <c r="AIX51" s="146"/>
      <c r="AIY51" s="146"/>
      <c r="AIZ51" s="146"/>
      <c r="AJA51" s="146"/>
      <c r="AJB51" s="146"/>
      <c r="AJC51" s="146"/>
      <c r="AJD51" s="146"/>
      <c r="AJE51" s="146"/>
      <c r="AJF51" s="146"/>
      <c r="AJG51" s="146"/>
      <c r="AJH51" s="146"/>
      <c r="AJI51" s="146"/>
      <c r="AJJ51" s="146"/>
      <c r="AJK51" s="146"/>
      <c r="AJL51" s="146"/>
      <c r="AJM51" s="146"/>
      <c r="AJN51" s="146"/>
      <c r="AJO51" s="146"/>
      <c r="AJP51" s="146"/>
      <c r="AJQ51" s="146"/>
      <c r="AJR51" s="146"/>
      <c r="AJS51" s="146"/>
      <c r="AJT51" s="146"/>
      <c r="AJU51" s="146"/>
      <c r="AJV51" s="146"/>
      <c r="AJW51" s="146"/>
      <c r="AJX51" s="146"/>
      <c r="AJY51" s="146"/>
      <c r="AJZ51" s="146"/>
      <c r="AKA51" s="146"/>
      <c r="AKB51" s="146"/>
      <c r="AKC51" s="146"/>
      <c r="AKD51" s="146"/>
      <c r="AKE51" s="146"/>
      <c r="AKF51" s="146"/>
      <c r="AKG51" s="146"/>
      <c r="AKH51" s="146"/>
      <c r="AKI51" s="146"/>
      <c r="AKJ51" s="146"/>
      <c r="AKK51" s="146"/>
      <c r="AKL51" s="146"/>
      <c r="AKM51" s="146"/>
      <c r="AKN51" s="146"/>
      <c r="AKO51" s="146"/>
      <c r="AKP51" s="146"/>
      <c r="AKQ51" s="146"/>
      <c r="AKR51" s="146"/>
      <c r="AKS51" s="146"/>
      <c r="AKT51" s="146"/>
      <c r="AKU51" s="146"/>
      <c r="AKV51" s="146"/>
      <c r="AKW51" s="146"/>
      <c r="AKX51" s="146"/>
      <c r="AKY51" s="146"/>
      <c r="AKZ51" s="146"/>
      <c r="ALA51" s="146"/>
      <c r="ALB51" s="146"/>
      <c r="ALC51" s="146"/>
      <c r="ALD51" s="146"/>
      <c r="ALE51" s="146"/>
      <c r="ALF51" s="146"/>
      <c r="ALG51" s="146"/>
      <c r="ALH51" s="146"/>
      <c r="ALI51" s="146"/>
      <c r="ALJ51" s="146"/>
      <c r="ALK51" s="146"/>
      <c r="ALL51" s="146"/>
      <c r="ALM51" s="146"/>
      <c r="ALN51" s="146"/>
      <c r="ALO51" s="146"/>
      <c r="ALP51" s="146"/>
      <c r="ALQ51" s="146"/>
      <c r="ALR51" s="146"/>
      <c r="ALS51" s="146"/>
      <c r="ALT51" s="146"/>
      <c r="ALU51" s="146"/>
      <c r="ALV51" s="146"/>
      <c r="ALW51" s="146"/>
      <c r="ALX51" s="146"/>
      <c r="ALY51" s="146"/>
      <c r="ALZ51" s="146"/>
      <c r="AMA51" s="146"/>
      <c r="AMB51" s="146"/>
      <c r="AMC51" s="146"/>
    </row>
    <row r="52" spans="1:1017" s="149" customFormat="1" ht="27.6" customHeight="1">
      <c r="A52" s="154" t="s">
        <v>37</v>
      </c>
      <c r="B52" s="154"/>
      <c r="C52" s="145">
        <v>11</v>
      </c>
      <c r="D52" s="146"/>
      <c r="E52" s="147"/>
      <c r="F52" s="147"/>
      <c r="G52" s="148"/>
      <c r="H52" s="148"/>
      <c r="I52" s="148"/>
      <c r="J52" s="148"/>
      <c r="K52" s="148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6"/>
      <c r="FI52" s="146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6"/>
      <c r="FU52" s="146"/>
      <c r="FV52" s="146"/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6"/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6"/>
      <c r="HY52" s="146"/>
      <c r="HZ52" s="146"/>
      <c r="IA52" s="146"/>
      <c r="IB52" s="146"/>
      <c r="IC52" s="146"/>
      <c r="ID52" s="146"/>
      <c r="IE52" s="146"/>
      <c r="IF52" s="146"/>
      <c r="IG52" s="146"/>
      <c r="IH52" s="146"/>
      <c r="II52" s="146"/>
      <c r="IJ52" s="146"/>
      <c r="IK52" s="146"/>
      <c r="IL52" s="146"/>
      <c r="IM52" s="146"/>
      <c r="IN52" s="146"/>
      <c r="IO52" s="146"/>
      <c r="IP52" s="146"/>
      <c r="IQ52" s="146"/>
      <c r="IR52" s="146"/>
      <c r="IS52" s="146"/>
      <c r="IT52" s="146"/>
      <c r="IU52" s="146"/>
      <c r="IV52" s="146"/>
      <c r="IW52" s="146"/>
      <c r="IX52" s="146"/>
      <c r="IY52" s="146"/>
      <c r="IZ52" s="146"/>
      <c r="JA52" s="146"/>
      <c r="JB52" s="146"/>
      <c r="JC52" s="146"/>
      <c r="JD52" s="146"/>
      <c r="JE52" s="146"/>
      <c r="JF52" s="146"/>
      <c r="JG52" s="146"/>
      <c r="JH52" s="146"/>
      <c r="JI52" s="146"/>
      <c r="JJ52" s="146"/>
      <c r="JK52" s="146"/>
      <c r="JL52" s="146"/>
      <c r="JM52" s="146"/>
      <c r="JN52" s="146"/>
      <c r="JO52" s="146"/>
      <c r="JP52" s="146"/>
      <c r="JQ52" s="146"/>
      <c r="JR52" s="146"/>
      <c r="JS52" s="146"/>
      <c r="JT52" s="146"/>
      <c r="JU52" s="146"/>
      <c r="JV52" s="146"/>
      <c r="JW52" s="146"/>
      <c r="JX52" s="146"/>
      <c r="JY52" s="146"/>
      <c r="JZ52" s="146"/>
      <c r="KA52" s="146"/>
      <c r="KB52" s="146"/>
      <c r="KC52" s="146"/>
      <c r="KD52" s="146"/>
      <c r="KE52" s="146"/>
      <c r="KF52" s="146"/>
      <c r="KG52" s="146"/>
      <c r="KH52" s="146"/>
      <c r="KI52" s="146"/>
      <c r="KJ52" s="146"/>
      <c r="KK52" s="146"/>
      <c r="KL52" s="146"/>
      <c r="KM52" s="146"/>
      <c r="KN52" s="146"/>
      <c r="KO52" s="146"/>
      <c r="KP52" s="146"/>
      <c r="KQ52" s="146"/>
      <c r="KR52" s="146"/>
      <c r="KS52" s="146"/>
      <c r="KT52" s="146"/>
      <c r="KU52" s="146"/>
      <c r="KV52" s="146"/>
      <c r="KW52" s="146"/>
      <c r="KX52" s="146"/>
      <c r="KY52" s="146"/>
      <c r="KZ52" s="146"/>
      <c r="LA52" s="146"/>
      <c r="LB52" s="146"/>
      <c r="LC52" s="146"/>
      <c r="LD52" s="146"/>
      <c r="LE52" s="146"/>
      <c r="LF52" s="146"/>
      <c r="LG52" s="146"/>
      <c r="LH52" s="146"/>
      <c r="LI52" s="146"/>
      <c r="LJ52" s="146"/>
      <c r="LK52" s="146"/>
      <c r="LL52" s="146"/>
      <c r="LM52" s="146"/>
      <c r="LN52" s="146"/>
      <c r="LO52" s="146"/>
      <c r="LP52" s="146"/>
      <c r="LQ52" s="146"/>
      <c r="LR52" s="146"/>
      <c r="LS52" s="146"/>
      <c r="LT52" s="146"/>
      <c r="LU52" s="146"/>
      <c r="LV52" s="146"/>
      <c r="LW52" s="146"/>
      <c r="LX52" s="146"/>
      <c r="LY52" s="146"/>
      <c r="LZ52" s="146"/>
      <c r="MA52" s="146"/>
      <c r="MB52" s="146"/>
      <c r="MC52" s="146"/>
      <c r="MD52" s="146"/>
      <c r="ME52" s="146"/>
      <c r="MF52" s="146"/>
      <c r="MG52" s="146"/>
      <c r="MH52" s="146"/>
      <c r="MI52" s="146"/>
      <c r="MJ52" s="146"/>
      <c r="MK52" s="146"/>
      <c r="ML52" s="146"/>
      <c r="MM52" s="146"/>
      <c r="MN52" s="146"/>
      <c r="MO52" s="146"/>
      <c r="MP52" s="146"/>
      <c r="MQ52" s="146"/>
      <c r="MR52" s="146"/>
      <c r="MS52" s="146"/>
      <c r="MT52" s="146"/>
      <c r="MU52" s="146"/>
      <c r="MV52" s="146"/>
      <c r="MW52" s="146"/>
      <c r="MX52" s="146"/>
      <c r="MY52" s="146"/>
      <c r="MZ52" s="146"/>
      <c r="NA52" s="146"/>
      <c r="NB52" s="146"/>
      <c r="NC52" s="146"/>
      <c r="ND52" s="146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6"/>
      <c r="NS52" s="146"/>
      <c r="NT52" s="146"/>
      <c r="NU52" s="146"/>
      <c r="NV52" s="146"/>
      <c r="NW52" s="146"/>
      <c r="NX52" s="146"/>
      <c r="NY52" s="146"/>
      <c r="NZ52" s="146"/>
      <c r="OA52" s="146"/>
      <c r="OB52" s="146"/>
      <c r="OC52" s="146"/>
      <c r="OD52" s="146"/>
      <c r="OE52" s="146"/>
      <c r="OF52" s="146"/>
      <c r="OG52" s="146"/>
      <c r="OH52" s="146"/>
      <c r="OI52" s="146"/>
      <c r="OJ52" s="146"/>
      <c r="OK52" s="146"/>
      <c r="OL52" s="146"/>
      <c r="OM52" s="146"/>
      <c r="ON52" s="146"/>
      <c r="OO52" s="146"/>
      <c r="OP52" s="146"/>
      <c r="OQ52" s="146"/>
      <c r="OR52" s="146"/>
      <c r="OS52" s="146"/>
      <c r="OT52" s="146"/>
      <c r="OU52" s="146"/>
      <c r="OV52" s="146"/>
      <c r="OW52" s="146"/>
      <c r="OX52" s="146"/>
      <c r="OY52" s="146"/>
      <c r="OZ52" s="146"/>
      <c r="PA52" s="146"/>
      <c r="PB52" s="146"/>
      <c r="PC52" s="146"/>
      <c r="PD52" s="146"/>
      <c r="PE52" s="146"/>
      <c r="PF52" s="146"/>
      <c r="PG52" s="146"/>
      <c r="PH52" s="146"/>
      <c r="PI52" s="146"/>
      <c r="PJ52" s="146"/>
      <c r="PK52" s="146"/>
      <c r="PL52" s="146"/>
      <c r="PM52" s="146"/>
      <c r="PN52" s="146"/>
      <c r="PO52" s="146"/>
      <c r="PP52" s="146"/>
      <c r="PQ52" s="146"/>
      <c r="PR52" s="146"/>
      <c r="PS52" s="146"/>
      <c r="PT52" s="146"/>
      <c r="PU52" s="146"/>
      <c r="PV52" s="146"/>
      <c r="PW52" s="146"/>
      <c r="PX52" s="146"/>
      <c r="PY52" s="146"/>
      <c r="PZ52" s="146"/>
      <c r="QA52" s="146"/>
      <c r="QB52" s="146"/>
      <c r="QC52" s="146"/>
      <c r="QD52" s="146"/>
      <c r="QE52" s="146"/>
      <c r="QF52" s="146"/>
      <c r="QG52" s="146"/>
      <c r="QH52" s="146"/>
      <c r="QI52" s="146"/>
      <c r="QJ52" s="146"/>
      <c r="QK52" s="146"/>
      <c r="QL52" s="146"/>
      <c r="QM52" s="146"/>
      <c r="QN52" s="146"/>
      <c r="QO52" s="146"/>
      <c r="QP52" s="146"/>
      <c r="QQ52" s="146"/>
      <c r="QR52" s="146"/>
      <c r="QS52" s="146"/>
      <c r="QT52" s="146"/>
      <c r="QU52" s="146"/>
      <c r="QV52" s="146"/>
      <c r="QW52" s="146"/>
      <c r="QX52" s="146"/>
      <c r="QY52" s="146"/>
      <c r="QZ52" s="146"/>
      <c r="RA52" s="146"/>
      <c r="RB52" s="146"/>
      <c r="RC52" s="146"/>
      <c r="RD52" s="146"/>
      <c r="RE52" s="146"/>
      <c r="RF52" s="146"/>
      <c r="RG52" s="146"/>
      <c r="RH52" s="146"/>
      <c r="RI52" s="146"/>
      <c r="RJ52" s="146"/>
      <c r="RK52" s="146"/>
      <c r="RL52" s="146"/>
      <c r="RM52" s="146"/>
      <c r="RN52" s="146"/>
      <c r="RO52" s="146"/>
      <c r="RP52" s="146"/>
      <c r="RQ52" s="146"/>
      <c r="RR52" s="146"/>
      <c r="RS52" s="146"/>
      <c r="RT52" s="146"/>
      <c r="RU52" s="146"/>
      <c r="RV52" s="146"/>
      <c r="RW52" s="146"/>
      <c r="RX52" s="146"/>
      <c r="RY52" s="146"/>
      <c r="RZ52" s="146"/>
      <c r="SA52" s="146"/>
      <c r="SB52" s="146"/>
      <c r="SC52" s="146"/>
      <c r="SD52" s="146"/>
      <c r="SE52" s="146"/>
      <c r="SF52" s="146"/>
      <c r="SG52" s="146"/>
      <c r="SH52" s="146"/>
      <c r="SI52" s="146"/>
      <c r="SJ52" s="146"/>
      <c r="SK52" s="146"/>
      <c r="SL52" s="146"/>
      <c r="SM52" s="146"/>
      <c r="SN52" s="146"/>
      <c r="SO52" s="146"/>
      <c r="SP52" s="146"/>
      <c r="SQ52" s="146"/>
      <c r="SR52" s="146"/>
      <c r="SS52" s="146"/>
      <c r="ST52" s="146"/>
      <c r="SU52" s="146"/>
      <c r="SV52" s="146"/>
      <c r="SW52" s="146"/>
      <c r="SX52" s="146"/>
      <c r="SY52" s="146"/>
      <c r="SZ52" s="146"/>
      <c r="TA52" s="146"/>
      <c r="TB52" s="146"/>
      <c r="TC52" s="146"/>
      <c r="TD52" s="146"/>
      <c r="TE52" s="146"/>
      <c r="TF52" s="146"/>
      <c r="TG52" s="146"/>
      <c r="TH52" s="146"/>
      <c r="TI52" s="146"/>
      <c r="TJ52" s="146"/>
      <c r="TK52" s="146"/>
      <c r="TL52" s="146"/>
      <c r="TM52" s="146"/>
      <c r="TN52" s="146"/>
      <c r="TO52" s="146"/>
      <c r="TP52" s="146"/>
      <c r="TQ52" s="146"/>
      <c r="TR52" s="146"/>
      <c r="TS52" s="146"/>
      <c r="TT52" s="146"/>
      <c r="TU52" s="146"/>
      <c r="TV52" s="146"/>
      <c r="TW52" s="146"/>
      <c r="TX52" s="146"/>
      <c r="TY52" s="146"/>
      <c r="TZ52" s="146"/>
      <c r="UA52" s="146"/>
      <c r="UB52" s="146"/>
      <c r="UC52" s="146"/>
      <c r="UD52" s="146"/>
      <c r="UE52" s="146"/>
      <c r="UF52" s="146"/>
      <c r="UG52" s="146"/>
      <c r="UH52" s="146"/>
      <c r="UI52" s="146"/>
      <c r="UJ52" s="146"/>
      <c r="UK52" s="146"/>
      <c r="UL52" s="146"/>
      <c r="UM52" s="146"/>
      <c r="UN52" s="146"/>
      <c r="UO52" s="146"/>
      <c r="UP52" s="146"/>
      <c r="UQ52" s="146"/>
      <c r="UR52" s="146"/>
      <c r="US52" s="146"/>
      <c r="UT52" s="146"/>
      <c r="UU52" s="146"/>
      <c r="UV52" s="146"/>
      <c r="UW52" s="146"/>
      <c r="UX52" s="146"/>
      <c r="UY52" s="146"/>
      <c r="UZ52" s="146"/>
      <c r="VA52" s="146"/>
      <c r="VB52" s="146"/>
      <c r="VC52" s="146"/>
      <c r="VD52" s="146"/>
      <c r="VE52" s="146"/>
      <c r="VF52" s="146"/>
      <c r="VG52" s="146"/>
      <c r="VH52" s="146"/>
      <c r="VI52" s="146"/>
      <c r="VJ52" s="146"/>
      <c r="VK52" s="146"/>
      <c r="VL52" s="146"/>
      <c r="VM52" s="146"/>
      <c r="VN52" s="146"/>
      <c r="VO52" s="146"/>
      <c r="VP52" s="146"/>
      <c r="VQ52" s="146"/>
      <c r="VR52" s="146"/>
      <c r="VS52" s="146"/>
      <c r="VT52" s="146"/>
      <c r="VU52" s="146"/>
      <c r="VV52" s="146"/>
      <c r="VW52" s="146"/>
      <c r="VX52" s="146"/>
      <c r="VY52" s="146"/>
      <c r="VZ52" s="146"/>
      <c r="WA52" s="146"/>
      <c r="WB52" s="146"/>
      <c r="WC52" s="146"/>
      <c r="WD52" s="146"/>
      <c r="WE52" s="146"/>
      <c r="WF52" s="146"/>
      <c r="WG52" s="146"/>
      <c r="WH52" s="146"/>
      <c r="WI52" s="146"/>
      <c r="WJ52" s="146"/>
      <c r="WK52" s="146"/>
      <c r="WL52" s="146"/>
      <c r="WM52" s="146"/>
      <c r="WN52" s="146"/>
      <c r="WO52" s="146"/>
      <c r="WP52" s="146"/>
      <c r="WQ52" s="146"/>
      <c r="WR52" s="146"/>
      <c r="WS52" s="146"/>
      <c r="WT52" s="146"/>
      <c r="WU52" s="146"/>
      <c r="WV52" s="146"/>
      <c r="WW52" s="146"/>
      <c r="WX52" s="146"/>
      <c r="WY52" s="146"/>
      <c r="WZ52" s="146"/>
      <c r="XA52" s="146"/>
      <c r="XB52" s="146"/>
      <c r="XC52" s="146"/>
      <c r="XD52" s="146"/>
      <c r="XE52" s="146"/>
      <c r="XF52" s="146"/>
      <c r="XG52" s="146"/>
      <c r="XH52" s="146"/>
      <c r="XI52" s="146"/>
      <c r="XJ52" s="146"/>
      <c r="XK52" s="146"/>
      <c r="XL52" s="146"/>
      <c r="XM52" s="146"/>
      <c r="XN52" s="146"/>
      <c r="XO52" s="146"/>
      <c r="XP52" s="146"/>
      <c r="XQ52" s="146"/>
      <c r="XR52" s="146"/>
      <c r="XS52" s="146"/>
      <c r="XT52" s="146"/>
      <c r="XU52" s="146"/>
      <c r="XV52" s="146"/>
      <c r="XW52" s="146"/>
      <c r="XX52" s="146"/>
      <c r="XY52" s="146"/>
      <c r="XZ52" s="146"/>
      <c r="YA52" s="146"/>
      <c r="YB52" s="146"/>
      <c r="YC52" s="146"/>
      <c r="YD52" s="146"/>
      <c r="YE52" s="146"/>
      <c r="YF52" s="146"/>
      <c r="YG52" s="146"/>
      <c r="YH52" s="146"/>
      <c r="YI52" s="146"/>
      <c r="YJ52" s="146"/>
      <c r="YK52" s="146"/>
      <c r="YL52" s="146"/>
      <c r="YM52" s="146"/>
      <c r="YN52" s="146"/>
      <c r="YO52" s="146"/>
      <c r="YP52" s="146"/>
      <c r="YQ52" s="146"/>
      <c r="YR52" s="146"/>
      <c r="YS52" s="146"/>
      <c r="YT52" s="146"/>
      <c r="YU52" s="146"/>
      <c r="YV52" s="146"/>
      <c r="YW52" s="146"/>
      <c r="YX52" s="146"/>
      <c r="YY52" s="146"/>
      <c r="YZ52" s="146"/>
      <c r="ZA52" s="146"/>
      <c r="ZB52" s="146"/>
      <c r="ZC52" s="146"/>
      <c r="ZD52" s="146"/>
      <c r="ZE52" s="146"/>
      <c r="ZF52" s="146"/>
      <c r="ZG52" s="146"/>
      <c r="ZH52" s="146"/>
      <c r="ZI52" s="146"/>
      <c r="ZJ52" s="146"/>
      <c r="ZK52" s="146"/>
      <c r="ZL52" s="146"/>
      <c r="ZM52" s="146"/>
      <c r="ZN52" s="146"/>
      <c r="ZO52" s="146"/>
      <c r="ZP52" s="146"/>
      <c r="ZQ52" s="146"/>
      <c r="ZR52" s="146"/>
      <c r="ZS52" s="146"/>
      <c r="ZT52" s="146"/>
      <c r="ZU52" s="146"/>
      <c r="ZV52" s="146"/>
      <c r="ZW52" s="146"/>
      <c r="ZX52" s="146"/>
      <c r="ZY52" s="146"/>
      <c r="ZZ52" s="146"/>
      <c r="AAA52" s="146"/>
      <c r="AAB52" s="146"/>
      <c r="AAC52" s="146"/>
      <c r="AAD52" s="146"/>
      <c r="AAE52" s="146"/>
      <c r="AAF52" s="146"/>
      <c r="AAG52" s="146"/>
      <c r="AAH52" s="146"/>
      <c r="AAI52" s="146"/>
      <c r="AAJ52" s="146"/>
      <c r="AAK52" s="146"/>
      <c r="AAL52" s="146"/>
      <c r="AAM52" s="146"/>
      <c r="AAN52" s="146"/>
      <c r="AAO52" s="146"/>
      <c r="AAP52" s="146"/>
      <c r="AAQ52" s="146"/>
      <c r="AAR52" s="146"/>
      <c r="AAS52" s="146"/>
      <c r="AAT52" s="146"/>
      <c r="AAU52" s="146"/>
      <c r="AAV52" s="146"/>
      <c r="AAW52" s="146"/>
      <c r="AAX52" s="146"/>
      <c r="AAY52" s="146"/>
      <c r="AAZ52" s="146"/>
      <c r="ABA52" s="146"/>
      <c r="ABB52" s="146"/>
      <c r="ABC52" s="146"/>
      <c r="ABD52" s="146"/>
      <c r="ABE52" s="146"/>
      <c r="ABF52" s="146"/>
      <c r="ABG52" s="146"/>
      <c r="ABH52" s="146"/>
      <c r="ABI52" s="146"/>
      <c r="ABJ52" s="146"/>
      <c r="ABK52" s="146"/>
      <c r="ABL52" s="146"/>
      <c r="ABM52" s="146"/>
      <c r="ABN52" s="146"/>
      <c r="ABO52" s="146"/>
      <c r="ABP52" s="146"/>
      <c r="ABQ52" s="146"/>
      <c r="ABR52" s="146"/>
      <c r="ABS52" s="146"/>
      <c r="ABT52" s="146"/>
      <c r="ABU52" s="146"/>
      <c r="ABV52" s="146"/>
      <c r="ABW52" s="146"/>
      <c r="ABX52" s="146"/>
      <c r="ABY52" s="146"/>
      <c r="ABZ52" s="146"/>
      <c r="ACA52" s="146"/>
      <c r="ACB52" s="146"/>
      <c r="ACC52" s="146"/>
      <c r="ACD52" s="146"/>
      <c r="ACE52" s="146"/>
      <c r="ACF52" s="146"/>
      <c r="ACG52" s="146"/>
      <c r="ACH52" s="146"/>
      <c r="ACI52" s="146"/>
      <c r="ACJ52" s="146"/>
      <c r="ACK52" s="146"/>
      <c r="ACL52" s="146"/>
      <c r="ACM52" s="146"/>
      <c r="ACN52" s="146"/>
      <c r="ACO52" s="146"/>
      <c r="ACP52" s="146"/>
      <c r="ACQ52" s="146"/>
      <c r="ACR52" s="146"/>
      <c r="ACS52" s="146"/>
      <c r="ACT52" s="146"/>
      <c r="ACU52" s="146"/>
      <c r="ACV52" s="146"/>
      <c r="ACW52" s="146"/>
      <c r="ACX52" s="146"/>
      <c r="ACY52" s="146"/>
      <c r="ACZ52" s="146"/>
      <c r="ADA52" s="146"/>
      <c r="ADB52" s="146"/>
      <c r="ADC52" s="146"/>
      <c r="ADD52" s="146"/>
      <c r="ADE52" s="146"/>
      <c r="ADF52" s="146"/>
      <c r="ADG52" s="146"/>
      <c r="ADH52" s="146"/>
      <c r="ADI52" s="146"/>
      <c r="ADJ52" s="146"/>
      <c r="ADK52" s="146"/>
      <c r="ADL52" s="146"/>
      <c r="ADM52" s="146"/>
      <c r="ADN52" s="146"/>
      <c r="ADO52" s="146"/>
      <c r="ADP52" s="146"/>
      <c r="ADQ52" s="146"/>
      <c r="ADR52" s="146"/>
      <c r="ADS52" s="146"/>
      <c r="ADT52" s="146"/>
      <c r="ADU52" s="146"/>
      <c r="ADV52" s="146"/>
      <c r="ADW52" s="146"/>
      <c r="ADX52" s="146"/>
      <c r="ADY52" s="146"/>
      <c r="ADZ52" s="146"/>
      <c r="AEA52" s="146"/>
      <c r="AEB52" s="146"/>
      <c r="AEC52" s="146"/>
      <c r="AED52" s="146"/>
      <c r="AEE52" s="146"/>
      <c r="AEF52" s="146"/>
      <c r="AEG52" s="146"/>
      <c r="AEH52" s="146"/>
      <c r="AEI52" s="146"/>
      <c r="AEJ52" s="146"/>
      <c r="AEK52" s="146"/>
      <c r="AEL52" s="146"/>
      <c r="AEM52" s="146"/>
      <c r="AEN52" s="146"/>
      <c r="AEO52" s="146"/>
      <c r="AEP52" s="146"/>
      <c r="AEQ52" s="146"/>
      <c r="AER52" s="146"/>
      <c r="AES52" s="146"/>
      <c r="AET52" s="146"/>
      <c r="AEU52" s="146"/>
      <c r="AEV52" s="146"/>
      <c r="AEW52" s="146"/>
      <c r="AEX52" s="146"/>
      <c r="AEY52" s="146"/>
      <c r="AEZ52" s="146"/>
      <c r="AFA52" s="146"/>
      <c r="AFB52" s="146"/>
      <c r="AFC52" s="146"/>
      <c r="AFD52" s="146"/>
      <c r="AFE52" s="146"/>
      <c r="AFF52" s="146"/>
      <c r="AFG52" s="146"/>
      <c r="AFH52" s="146"/>
      <c r="AFI52" s="146"/>
      <c r="AFJ52" s="146"/>
      <c r="AFK52" s="146"/>
      <c r="AFL52" s="146"/>
      <c r="AFM52" s="146"/>
      <c r="AFN52" s="146"/>
      <c r="AFO52" s="146"/>
      <c r="AFP52" s="146"/>
      <c r="AFQ52" s="146"/>
      <c r="AFR52" s="146"/>
      <c r="AFS52" s="146"/>
      <c r="AFT52" s="146"/>
      <c r="AFU52" s="146"/>
      <c r="AFV52" s="146"/>
      <c r="AFW52" s="146"/>
      <c r="AFX52" s="146"/>
      <c r="AFY52" s="146"/>
      <c r="AFZ52" s="146"/>
      <c r="AGA52" s="146"/>
      <c r="AGB52" s="146"/>
      <c r="AGC52" s="146"/>
      <c r="AGD52" s="146"/>
      <c r="AGE52" s="146"/>
      <c r="AGF52" s="146"/>
      <c r="AGG52" s="146"/>
      <c r="AGH52" s="146"/>
      <c r="AGI52" s="146"/>
      <c r="AGJ52" s="146"/>
      <c r="AGK52" s="146"/>
      <c r="AGL52" s="146"/>
      <c r="AGM52" s="146"/>
      <c r="AGN52" s="146"/>
      <c r="AGO52" s="146"/>
      <c r="AGP52" s="146"/>
      <c r="AGQ52" s="146"/>
      <c r="AGR52" s="146"/>
      <c r="AGS52" s="146"/>
      <c r="AGT52" s="146"/>
      <c r="AGU52" s="146"/>
      <c r="AGV52" s="146"/>
      <c r="AGW52" s="146"/>
      <c r="AGX52" s="146"/>
      <c r="AGY52" s="146"/>
      <c r="AGZ52" s="146"/>
      <c r="AHA52" s="146"/>
      <c r="AHB52" s="146"/>
      <c r="AHC52" s="146"/>
      <c r="AHD52" s="146"/>
      <c r="AHE52" s="146"/>
      <c r="AHF52" s="146"/>
      <c r="AHG52" s="146"/>
      <c r="AHH52" s="146"/>
      <c r="AHI52" s="146"/>
      <c r="AHJ52" s="146"/>
      <c r="AHK52" s="146"/>
      <c r="AHL52" s="146"/>
      <c r="AHM52" s="146"/>
      <c r="AHN52" s="146"/>
      <c r="AHO52" s="146"/>
      <c r="AHP52" s="146"/>
      <c r="AHQ52" s="146"/>
      <c r="AHR52" s="146"/>
      <c r="AHS52" s="146"/>
      <c r="AHT52" s="146"/>
      <c r="AHU52" s="146"/>
      <c r="AHV52" s="146"/>
      <c r="AHW52" s="146"/>
      <c r="AHX52" s="146"/>
      <c r="AHY52" s="146"/>
      <c r="AHZ52" s="146"/>
      <c r="AIA52" s="146"/>
      <c r="AIB52" s="146"/>
      <c r="AIC52" s="146"/>
      <c r="AID52" s="146"/>
      <c r="AIE52" s="146"/>
      <c r="AIF52" s="146"/>
      <c r="AIG52" s="146"/>
      <c r="AIH52" s="146"/>
      <c r="AII52" s="146"/>
      <c r="AIJ52" s="146"/>
      <c r="AIK52" s="146"/>
      <c r="AIL52" s="146"/>
      <c r="AIM52" s="146"/>
      <c r="AIN52" s="146"/>
      <c r="AIO52" s="146"/>
      <c r="AIP52" s="146"/>
      <c r="AIQ52" s="146"/>
      <c r="AIR52" s="146"/>
      <c r="AIS52" s="146"/>
      <c r="AIT52" s="146"/>
      <c r="AIU52" s="146"/>
      <c r="AIV52" s="146"/>
      <c r="AIW52" s="146"/>
      <c r="AIX52" s="146"/>
      <c r="AIY52" s="146"/>
      <c r="AIZ52" s="146"/>
      <c r="AJA52" s="146"/>
      <c r="AJB52" s="146"/>
      <c r="AJC52" s="146"/>
      <c r="AJD52" s="146"/>
      <c r="AJE52" s="146"/>
      <c r="AJF52" s="146"/>
      <c r="AJG52" s="146"/>
      <c r="AJH52" s="146"/>
      <c r="AJI52" s="146"/>
      <c r="AJJ52" s="146"/>
      <c r="AJK52" s="146"/>
      <c r="AJL52" s="146"/>
      <c r="AJM52" s="146"/>
      <c r="AJN52" s="146"/>
      <c r="AJO52" s="146"/>
      <c r="AJP52" s="146"/>
      <c r="AJQ52" s="146"/>
      <c r="AJR52" s="146"/>
      <c r="AJS52" s="146"/>
      <c r="AJT52" s="146"/>
      <c r="AJU52" s="146"/>
      <c r="AJV52" s="146"/>
      <c r="AJW52" s="146"/>
      <c r="AJX52" s="146"/>
      <c r="AJY52" s="146"/>
      <c r="AJZ52" s="146"/>
      <c r="AKA52" s="146"/>
      <c r="AKB52" s="146"/>
      <c r="AKC52" s="146"/>
      <c r="AKD52" s="146"/>
      <c r="AKE52" s="146"/>
      <c r="AKF52" s="146"/>
      <c r="AKG52" s="146"/>
      <c r="AKH52" s="146"/>
      <c r="AKI52" s="146"/>
      <c r="AKJ52" s="146"/>
      <c r="AKK52" s="146"/>
      <c r="AKL52" s="146"/>
      <c r="AKM52" s="146"/>
      <c r="AKN52" s="146"/>
      <c r="AKO52" s="146"/>
      <c r="AKP52" s="146"/>
      <c r="AKQ52" s="146"/>
      <c r="AKR52" s="146"/>
      <c r="AKS52" s="146"/>
      <c r="AKT52" s="146"/>
      <c r="AKU52" s="146"/>
      <c r="AKV52" s="146"/>
      <c r="AKW52" s="146"/>
      <c r="AKX52" s="146"/>
      <c r="AKY52" s="146"/>
      <c r="AKZ52" s="146"/>
      <c r="ALA52" s="146"/>
      <c r="ALB52" s="146"/>
      <c r="ALC52" s="146"/>
      <c r="ALD52" s="146"/>
      <c r="ALE52" s="146"/>
      <c r="ALF52" s="146"/>
      <c r="ALG52" s="146"/>
      <c r="ALH52" s="146"/>
      <c r="ALI52" s="146"/>
      <c r="ALJ52" s="146"/>
      <c r="ALK52" s="146"/>
      <c r="ALL52" s="146"/>
      <c r="ALM52" s="146"/>
      <c r="ALN52" s="146"/>
      <c r="ALO52" s="146"/>
      <c r="ALP52" s="146"/>
      <c r="ALQ52" s="146"/>
      <c r="ALR52" s="146"/>
      <c r="ALS52" s="146"/>
      <c r="ALT52" s="146"/>
      <c r="ALU52" s="146"/>
      <c r="ALV52" s="146"/>
      <c r="ALW52" s="146"/>
      <c r="ALX52" s="146"/>
      <c r="ALY52" s="146"/>
      <c r="ALZ52" s="146"/>
      <c r="AMA52" s="146"/>
      <c r="AMB52" s="146"/>
      <c r="AMC52" s="146"/>
    </row>
    <row r="53" spans="1:1017" s="149" customFormat="1" ht="27.6" customHeight="1">
      <c r="A53" s="154" t="s">
        <v>38</v>
      </c>
      <c r="B53" s="154"/>
      <c r="C53" s="145">
        <v>3</v>
      </c>
      <c r="D53" s="146"/>
      <c r="E53" s="147"/>
      <c r="F53" s="147"/>
      <c r="G53" s="148"/>
      <c r="H53" s="148"/>
      <c r="I53" s="148"/>
      <c r="J53" s="148"/>
      <c r="K53" s="148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6"/>
      <c r="GW53" s="146"/>
      <c r="GX53" s="146"/>
      <c r="GY53" s="146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6"/>
      <c r="HK53" s="146"/>
      <c r="HL53" s="146"/>
      <c r="HM53" s="146"/>
      <c r="HN53" s="146"/>
      <c r="HO53" s="146"/>
      <c r="HP53" s="146"/>
      <c r="HQ53" s="146"/>
      <c r="HR53" s="146"/>
      <c r="HS53" s="146"/>
      <c r="HT53" s="146"/>
      <c r="HU53" s="146"/>
      <c r="HV53" s="146"/>
      <c r="HW53" s="146"/>
      <c r="HX53" s="146"/>
      <c r="HY53" s="146"/>
      <c r="HZ53" s="146"/>
      <c r="IA53" s="146"/>
      <c r="IB53" s="146"/>
      <c r="IC53" s="146"/>
      <c r="ID53" s="146"/>
      <c r="IE53" s="146"/>
      <c r="IF53" s="146"/>
      <c r="IG53" s="146"/>
      <c r="IH53" s="146"/>
      <c r="II53" s="146"/>
      <c r="IJ53" s="146"/>
      <c r="IK53" s="146"/>
      <c r="IL53" s="146"/>
      <c r="IM53" s="146"/>
      <c r="IN53" s="146"/>
      <c r="IO53" s="146"/>
      <c r="IP53" s="146"/>
      <c r="IQ53" s="146"/>
      <c r="IR53" s="146"/>
      <c r="IS53" s="146"/>
      <c r="IT53" s="146"/>
      <c r="IU53" s="146"/>
      <c r="IV53" s="146"/>
      <c r="IW53" s="146"/>
      <c r="IX53" s="146"/>
      <c r="IY53" s="146"/>
      <c r="IZ53" s="146"/>
      <c r="JA53" s="146"/>
      <c r="JB53" s="146"/>
      <c r="JC53" s="146"/>
      <c r="JD53" s="146"/>
      <c r="JE53" s="146"/>
      <c r="JF53" s="146"/>
      <c r="JG53" s="146"/>
      <c r="JH53" s="146"/>
      <c r="JI53" s="146"/>
      <c r="JJ53" s="146"/>
      <c r="JK53" s="146"/>
      <c r="JL53" s="146"/>
      <c r="JM53" s="146"/>
      <c r="JN53" s="146"/>
      <c r="JO53" s="146"/>
      <c r="JP53" s="146"/>
      <c r="JQ53" s="146"/>
      <c r="JR53" s="146"/>
      <c r="JS53" s="146"/>
      <c r="JT53" s="146"/>
      <c r="JU53" s="146"/>
      <c r="JV53" s="146"/>
      <c r="JW53" s="146"/>
      <c r="JX53" s="146"/>
      <c r="JY53" s="146"/>
      <c r="JZ53" s="146"/>
      <c r="KA53" s="146"/>
      <c r="KB53" s="146"/>
      <c r="KC53" s="146"/>
      <c r="KD53" s="146"/>
      <c r="KE53" s="146"/>
      <c r="KF53" s="146"/>
      <c r="KG53" s="146"/>
      <c r="KH53" s="146"/>
      <c r="KI53" s="146"/>
      <c r="KJ53" s="146"/>
      <c r="KK53" s="146"/>
      <c r="KL53" s="146"/>
      <c r="KM53" s="146"/>
      <c r="KN53" s="146"/>
      <c r="KO53" s="146"/>
      <c r="KP53" s="146"/>
      <c r="KQ53" s="146"/>
      <c r="KR53" s="146"/>
      <c r="KS53" s="146"/>
      <c r="KT53" s="146"/>
      <c r="KU53" s="146"/>
      <c r="KV53" s="146"/>
      <c r="KW53" s="146"/>
      <c r="KX53" s="146"/>
      <c r="KY53" s="146"/>
      <c r="KZ53" s="146"/>
      <c r="LA53" s="146"/>
      <c r="LB53" s="146"/>
      <c r="LC53" s="146"/>
      <c r="LD53" s="146"/>
      <c r="LE53" s="146"/>
      <c r="LF53" s="146"/>
      <c r="LG53" s="146"/>
      <c r="LH53" s="146"/>
      <c r="LI53" s="146"/>
      <c r="LJ53" s="146"/>
      <c r="LK53" s="146"/>
      <c r="LL53" s="146"/>
      <c r="LM53" s="146"/>
      <c r="LN53" s="146"/>
      <c r="LO53" s="146"/>
      <c r="LP53" s="146"/>
      <c r="LQ53" s="146"/>
      <c r="LR53" s="146"/>
      <c r="LS53" s="146"/>
      <c r="LT53" s="146"/>
      <c r="LU53" s="146"/>
      <c r="LV53" s="146"/>
      <c r="LW53" s="146"/>
      <c r="LX53" s="146"/>
      <c r="LY53" s="146"/>
      <c r="LZ53" s="146"/>
      <c r="MA53" s="146"/>
      <c r="MB53" s="146"/>
      <c r="MC53" s="146"/>
      <c r="MD53" s="146"/>
      <c r="ME53" s="146"/>
      <c r="MF53" s="146"/>
      <c r="MG53" s="146"/>
      <c r="MH53" s="146"/>
      <c r="MI53" s="146"/>
      <c r="MJ53" s="146"/>
      <c r="MK53" s="146"/>
      <c r="ML53" s="146"/>
      <c r="MM53" s="146"/>
      <c r="MN53" s="146"/>
      <c r="MO53" s="146"/>
      <c r="MP53" s="146"/>
      <c r="MQ53" s="146"/>
      <c r="MR53" s="146"/>
      <c r="MS53" s="146"/>
      <c r="MT53" s="146"/>
      <c r="MU53" s="146"/>
      <c r="MV53" s="146"/>
      <c r="MW53" s="146"/>
      <c r="MX53" s="146"/>
      <c r="MY53" s="146"/>
      <c r="MZ53" s="146"/>
      <c r="NA53" s="146"/>
      <c r="NB53" s="146"/>
      <c r="NC53" s="146"/>
      <c r="ND53" s="146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6"/>
      <c r="NS53" s="146"/>
      <c r="NT53" s="146"/>
      <c r="NU53" s="146"/>
      <c r="NV53" s="146"/>
      <c r="NW53" s="146"/>
      <c r="NX53" s="146"/>
      <c r="NY53" s="146"/>
      <c r="NZ53" s="146"/>
      <c r="OA53" s="146"/>
      <c r="OB53" s="146"/>
      <c r="OC53" s="146"/>
      <c r="OD53" s="146"/>
      <c r="OE53" s="146"/>
      <c r="OF53" s="146"/>
      <c r="OG53" s="146"/>
      <c r="OH53" s="146"/>
      <c r="OI53" s="146"/>
      <c r="OJ53" s="146"/>
      <c r="OK53" s="146"/>
      <c r="OL53" s="146"/>
      <c r="OM53" s="146"/>
      <c r="ON53" s="146"/>
      <c r="OO53" s="146"/>
      <c r="OP53" s="146"/>
      <c r="OQ53" s="146"/>
      <c r="OR53" s="146"/>
      <c r="OS53" s="146"/>
      <c r="OT53" s="146"/>
      <c r="OU53" s="146"/>
      <c r="OV53" s="146"/>
      <c r="OW53" s="146"/>
      <c r="OX53" s="146"/>
      <c r="OY53" s="146"/>
      <c r="OZ53" s="146"/>
      <c r="PA53" s="146"/>
      <c r="PB53" s="146"/>
      <c r="PC53" s="146"/>
      <c r="PD53" s="146"/>
      <c r="PE53" s="146"/>
      <c r="PF53" s="146"/>
      <c r="PG53" s="146"/>
      <c r="PH53" s="146"/>
      <c r="PI53" s="146"/>
      <c r="PJ53" s="146"/>
      <c r="PK53" s="146"/>
      <c r="PL53" s="146"/>
      <c r="PM53" s="146"/>
      <c r="PN53" s="146"/>
      <c r="PO53" s="146"/>
      <c r="PP53" s="146"/>
      <c r="PQ53" s="146"/>
      <c r="PR53" s="146"/>
      <c r="PS53" s="146"/>
      <c r="PT53" s="146"/>
      <c r="PU53" s="146"/>
      <c r="PV53" s="146"/>
      <c r="PW53" s="146"/>
      <c r="PX53" s="146"/>
      <c r="PY53" s="146"/>
      <c r="PZ53" s="146"/>
      <c r="QA53" s="146"/>
      <c r="QB53" s="146"/>
      <c r="QC53" s="146"/>
      <c r="QD53" s="146"/>
      <c r="QE53" s="146"/>
      <c r="QF53" s="146"/>
      <c r="QG53" s="146"/>
      <c r="QH53" s="146"/>
      <c r="QI53" s="146"/>
      <c r="QJ53" s="146"/>
      <c r="QK53" s="146"/>
      <c r="QL53" s="146"/>
      <c r="QM53" s="146"/>
      <c r="QN53" s="146"/>
      <c r="QO53" s="146"/>
      <c r="QP53" s="146"/>
      <c r="QQ53" s="146"/>
      <c r="QR53" s="146"/>
      <c r="QS53" s="146"/>
      <c r="QT53" s="146"/>
      <c r="QU53" s="146"/>
      <c r="QV53" s="146"/>
      <c r="QW53" s="146"/>
      <c r="QX53" s="146"/>
      <c r="QY53" s="146"/>
      <c r="QZ53" s="146"/>
      <c r="RA53" s="146"/>
      <c r="RB53" s="146"/>
      <c r="RC53" s="146"/>
      <c r="RD53" s="146"/>
      <c r="RE53" s="146"/>
      <c r="RF53" s="146"/>
      <c r="RG53" s="146"/>
      <c r="RH53" s="146"/>
      <c r="RI53" s="146"/>
      <c r="RJ53" s="146"/>
      <c r="RK53" s="146"/>
      <c r="RL53" s="146"/>
      <c r="RM53" s="146"/>
      <c r="RN53" s="146"/>
      <c r="RO53" s="146"/>
      <c r="RP53" s="146"/>
      <c r="RQ53" s="146"/>
      <c r="RR53" s="146"/>
      <c r="RS53" s="146"/>
      <c r="RT53" s="146"/>
      <c r="RU53" s="146"/>
      <c r="RV53" s="146"/>
      <c r="RW53" s="146"/>
      <c r="RX53" s="146"/>
      <c r="RY53" s="146"/>
      <c r="RZ53" s="146"/>
      <c r="SA53" s="146"/>
      <c r="SB53" s="146"/>
      <c r="SC53" s="146"/>
      <c r="SD53" s="146"/>
      <c r="SE53" s="146"/>
      <c r="SF53" s="146"/>
      <c r="SG53" s="146"/>
      <c r="SH53" s="146"/>
      <c r="SI53" s="146"/>
      <c r="SJ53" s="146"/>
      <c r="SK53" s="146"/>
      <c r="SL53" s="146"/>
      <c r="SM53" s="146"/>
      <c r="SN53" s="146"/>
      <c r="SO53" s="146"/>
      <c r="SP53" s="146"/>
      <c r="SQ53" s="146"/>
      <c r="SR53" s="146"/>
      <c r="SS53" s="146"/>
      <c r="ST53" s="146"/>
      <c r="SU53" s="146"/>
      <c r="SV53" s="146"/>
      <c r="SW53" s="146"/>
      <c r="SX53" s="146"/>
      <c r="SY53" s="146"/>
      <c r="SZ53" s="146"/>
      <c r="TA53" s="146"/>
      <c r="TB53" s="146"/>
      <c r="TC53" s="146"/>
      <c r="TD53" s="146"/>
      <c r="TE53" s="146"/>
      <c r="TF53" s="146"/>
      <c r="TG53" s="146"/>
      <c r="TH53" s="146"/>
      <c r="TI53" s="146"/>
      <c r="TJ53" s="146"/>
      <c r="TK53" s="146"/>
      <c r="TL53" s="146"/>
      <c r="TM53" s="146"/>
      <c r="TN53" s="146"/>
      <c r="TO53" s="146"/>
      <c r="TP53" s="146"/>
      <c r="TQ53" s="146"/>
      <c r="TR53" s="146"/>
      <c r="TS53" s="146"/>
      <c r="TT53" s="146"/>
      <c r="TU53" s="146"/>
      <c r="TV53" s="146"/>
      <c r="TW53" s="146"/>
      <c r="TX53" s="146"/>
      <c r="TY53" s="146"/>
      <c r="TZ53" s="146"/>
      <c r="UA53" s="146"/>
      <c r="UB53" s="146"/>
      <c r="UC53" s="146"/>
      <c r="UD53" s="146"/>
      <c r="UE53" s="146"/>
      <c r="UF53" s="146"/>
      <c r="UG53" s="146"/>
      <c r="UH53" s="146"/>
      <c r="UI53" s="146"/>
      <c r="UJ53" s="146"/>
      <c r="UK53" s="146"/>
      <c r="UL53" s="146"/>
      <c r="UM53" s="146"/>
      <c r="UN53" s="146"/>
      <c r="UO53" s="146"/>
      <c r="UP53" s="146"/>
      <c r="UQ53" s="146"/>
      <c r="UR53" s="146"/>
      <c r="US53" s="146"/>
      <c r="UT53" s="146"/>
      <c r="UU53" s="146"/>
      <c r="UV53" s="146"/>
      <c r="UW53" s="146"/>
      <c r="UX53" s="146"/>
      <c r="UY53" s="146"/>
      <c r="UZ53" s="146"/>
      <c r="VA53" s="146"/>
      <c r="VB53" s="146"/>
      <c r="VC53" s="146"/>
      <c r="VD53" s="146"/>
      <c r="VE53" s="146"/>
      <c r="VF53" s="146"/>
      <c r="VG53" s="146"/>
      <c r="VH53" s="146"/>
      <c r="VI53" s="146"/>
      <c r="VJ53" s="146"/>
      <c r="VK53" s="146"/>
      <c r="VL53" s="146"/>
      <c r="VM53" s="146"/>
      <c r="VN53" s="146"/>
      <c r="VO53" s="146"/>
      <c r="VP53" s="146"/>
      <c r="VQ53" s="146"/>
      <c r="VR53" s="146"/>
      <c r="VS53" s="146"/>
      <c r="VT53" s="146"/>
      <c r="VU53" s="146"/>
      <c r="VV53" s="146"/>
      <c r="VW53" s="146"/>
      <c r="VX53" s="146"/>
      <c r="VY53" s="146"/>
      <c r="VZ53" s="146"/>
      <c r="WA53" s="146"/>
      <c r="WB53" s="146"/>
      <c r="WC53" s="146"/>
      <c r="WD53" s="146"/>
      <c r="WE53" s="146"/>
      <c r="WF53" s="146"/>
      <c r="WG53" s="146"/>
      <c r="WH53" s="146"/>
      <c r="WI53" s="146"/>
      <c r="WJ53" s="146"/>
      <c r="WK53" s="146"/>
      <c r="WL53" s="146"/>
      <c r="WM53" s="146"/>
      <c r="WN53" s="146"/>
      <c r="WO53" s="146"/>
      <c r="WP53" s="146"/>
      <c r="WQ53" s="146"/>
      <c r="WR53" s="146"/>
      <c r="WS53" s="146"/>
      <c r="WT53" s="146"/>
      <c r="WU53" s="146"/>
      <c r="WV53" s="146"/>
      <c r="WW53" s="146"/>
      <c r="WX53" s="146"/>
      <c r="WY53" s="146"/>
      <c r="WZ53" s="146"/>
      <c r="XA53" s="146"/>
      <c r="XB53" s="146"/>
      <c r="XC53" s="146"/>
      <c r="XD53" s="146"/>
      <c r="XE53" s="146"/>
      <c r="XF53" s="146"/>
      <c r="XG53" s="146"/>
      <c r="XH53" s="146"/>
      <c r="XI53" s="146"/>
      <c r="XJ53" s="146"/>
      <c r="XK53" s="146"/>
      <c r="XL53" s="146"/>
      <c r="XM53" s="146"/>
      <c r="XN53" s="146"/>
      <c r="XO53" s="146"/>
      <c r="XP53" s="146"/>
      <c r="XQ53" s="146"/>
      <c r="XR53" s="146"/>
      <c r="XS53" s="146"/>
      <c r="XT53" s="146"/>
      <c r="XU53" s="146"/>
      <c r="XV53" s="146"/>
      <c r="XW53" s="146"/>
      <c r="XX53" s="146"/>
      <c r="XY53" s="146"/>
      <c r="XZ53" s="146"/>
      <c r="YA53" s="146"/>
      <c r="YB53" s="146"/>
      <c r="YC53" s="146"/>
      <c r="YD53" s="146"/>
      <c r="YE53" s="146"/>
      <c r="YF53" s="146"/>
      <c r="YG53" s="146"/>
      <c r="YH53" s="146"/>
      <c r="YI53" s="146"/>
      <c r="YJ53" s="146"/>
      <c r="YK53" s="146"/>
      <c r="YL53" s="146"/>
      <c r="YM53" s="146"/>
      <c r="YN53" s="146"/>
      <c r="YO53" s="146"/>
      <c r="YP53" s="146"/>
      <c r="YQ53" s="146"/>
      <c r="YR53" s="146"/>
      <c r="YS53" s="146"/>
      <c r="YT53" s="146"/>
      <c r="YU53" s="146"/>
      <c r="YV53" s="146"/>
      <c r="YW53" s="146"/>
      <c r="YX53" s="146"/>
      <c r="YY53" s="146"/>
      <c r="YZ53" s="146"/>
      <c r="ZA53" s="146"/>
      <c r="ZB53" s="146"/>
      <c r="ZC53" s="146"/>
      <c r="ZD53" s="146"/>
      <c r="ZE53" s="146"/>
      <c r="ZF53" s="146"/>
      <c r="ZG53" s="146"/>
      <c r="ZH53" s="146"/>
      <c r="ZI53" s="146"/>
      <c r="ZJ53" s="146"/>
      <c r="ZK53" s="146"/>
      <c r="ZL53" s="146"/>
      <c r="ZM53" s="146"/>
      <c r="ZN53" s="146"/>
      <c r="ZO53" s="146"/>
      <c r="ZP53" s="146"/>
      <c r="ZQ53" s="146"/>
      <c r="ZR53" s="146"/>
      <c r="ZS53" s="146"/>
      <c r="ZT53" s="146"/>
      <c r="ZU53" s="146"/>
      <c r="ZV53" s="146"/>
      <c r="ZW53" s="146"/>
      <c r="ZX53" s="146"/>
      <c r="ZY53" s="146"/>
      <c r="ZZ53" s="146"/>
      <c r="AAA53" s="146"/>
      <c r="AAB53" s="146"/>
      <c r="AAC53" s="146"/>
      <c r="AAD53" s="146"/>
      <c r="AAE53" s="146"/>
      <c r="AAF53" s="146"/>
      <c r="AAG53" s="146"/>
      <c r="AAH53" s="146"/>
      <c r="AAI53" s="146"/>
      <c r="AAJ53" s="146"/>
      <c r="AAK53" s="146"/>
      <c r="AAL53" s="146"/>
      <c r="AAM53" s="146"/>
      <c r="AAN53" s="146"/>
      <c r="AAO53" s="146"/>
      <c r="AAP53" s="146"/>
      <c r="AAQ53" s="146"/>
      <c r="AAR53" s="146"/>
      <c r="AAS53" s="146"/>
      <c r="AAT53" s="146"/>
      <c r="AAU53" s="146"/>
      <c r="AAV53" s="146"/>
      <c r="AAW53" s="146"/>
      <c r="AAX53" s="146"/>
      <c r="AAY53" s="146"/>
      <c r="AAZ53" s="146"/>
      <c r="ABA53" s="146"/>
      <c r="ABB53" s="146"/>
      <c r="ABC53" s="146"/>
      <c r="ABD53" s="146"/>
      <c r="ABE53" s="146"/>
      <c r="ABF53" s="146"/>
      <c r="ABG53" s="146"/>
      <c r="ABH53" s="146"/>
      <c r="ABI53" s="146"/>
      <c r="ABJ53" s="146"/>
      <c r="ABK53" s="146"/>
      <c r="ABL53" s="146"/>
      <c r="ABM53" s="146"/>
      <c r="ABN53" s="146"/>
      <c r="ABO53" s="146"/>
      <c r="ABP53" s="146"/>
      <c r="ABQ53" s="146"/>
      <c r="ABR53" s="146"/>
      <c r="ABS53" s="146"/>
      <c r="ABT53" s="146"/>
      <c r="ABU53" s="146"/>
      <c r="ABV53" s="146"/>
      <c r="ABW53" s="146"/>
      <c r="ABX53" s="146"/>
      <c r="ABY53" s="146"/>
      <c r="ABZ53" s="146"/>
      <c r="ACA53" s="146"/>
      <c r="ACB53" s="146"/>
      <c r="ACC53" s="146"/>
      <c r="ACD53" s="146"/>
      <c r="ACE53" s="146"/>
      <c r="ACF53" s="146"/>
      <c r="ACG53" s="146"/>
      <c r="ACH53" s="146"/>
      <c r="ACI53" s="146"/>
      <c r="ACJ53" s="146"/>
      <c r="ACK53" s="146"/>
      <c r="ACL53" s="146"/>
      <c r="ACM53" s="146"/>
      <c r="ACN53" s="146"/>
      <c r="ACO53" s="146"/>
      <c r="ACP53" s="146"/>
      <c r="ACQ53" s="146"/>
      <c r="ACR53" s="146"/>
      <c r="ACS53" s="146"/>
      <c r="ACT53" s="146"/>
      <c r="ACU53" s="146"/>
      <c r="ACV53" s="146"/>
      <c r="ACW53" s="146"/>
      <c r="ACX53" s="146"/>
      <c r="ACY53" s="146"/>
      <c r="ACZ53" s="146"/>
      <c r="ADA53" s="146"/>
      <c r="ADB53" s="146"/>
      <c r="ADC53" s="146"/>
      <c r="ADD53" s="146"/>
      <c r="ADE53" s="146"/>
      <c r="ADF53" s="146"/>
      <c r="ADG53" s="146"/>
      <c r="ADH53" s="146"/>
      <c r="ADI53" s="146"/>
      <c r="ADJ53" s="146"/>
      <c r="ADK53" s="146"/>
      <c r="ADL53" s="146"/>
      <c r="ADM53" s="146"/>
      <c r="ADN53" s="146"/>
      <c r="ADO53" s="146"/>
      <c r="ADP53" s="146"/>
      <c r="ADQ53" s="146"/>
      <c r="ADR53" s="146"/>
      <c r="ADS53" s="146"/>
      <c r="ADT53" s="146"/>
      <c r="ADU53" s="146"/>
      <c r="ADV53" s="146"/>
      <c r="ADW53" s="146"/>
      <c r="ADX53" s="146"/>
      <c r="ADY53" s="146"/>
      <c r="ADZ53" s="146"/>
      <c r="AEA53" s="146"/>
      <c r="AEB53" s="146"/>
      <c r="AEC53" s="146"/>
      <c r="AED53" s="146"/>
      <c r="AEE53" s="146"/>
      <c r="AEF53" s="146"/>
      <c r="AEG53" s="146"/>
      <c r="AEH53" s="146"/>
      <c r="AEI53" s="146"/>
      <c r="AEJ53" s="146"/>
      <c r="AEK53" s="146"/>
      <c r="AEL53" s="146"/>
      <c r="AEM53" s="146"/>
      <c r="AEN53" s="146"/>
      <c r="AEO53" s="146"/>
      <c r="AEP53" s="146"/>
      <c r="AEQ53" s="146"/>
      <c r="AER53" s="146"/>
      <c r="AES53" s="146"/>
      <c r="AET53" s="146"/>
      <c r="AEU53" s="146"/>
      <c r="AEV53" s="146"/>
      <c r="AEW53" s="146"/>
      <c r="AEX53" s="146"/>
      <c r="AEY53" s="146"/>
      <c r="AEZ53" s="146"/>
      <c r="AFA53" s="146"/>
      <c r="AFB53" s="146"/>
      <c r="AFC53" s="146"/>
      <c r="AFD53" s="146"/>
      <c r="AFE53" s="146"/>
      <c r="AFF53" s="146"/>
      <c r="AFG53" s="146"/>
      <c r="AFH53" s="146"/>
      <c r="AFI53" s="146"/>
      <c r="AFJ53" s="146"/>
      <c r="AFK53" s="146"/>
      <c r="AFL53" s="146"/>
      <c r="AFM53" s="146"/>
      <c r="AFN53" s="146"/>
      <c r="AFO53" s="146"/>
      <c r="AFP53" s="146"/>
      <c r="AFQ53" s="146"/>
      <c r="AFR53" s="146"/>
      <c r="AFS53" s="146"/>
      <c r="AFT53" s="146"/>
      <c r="AFU53" s="146"/>
      <c r="AFV53" s="146"/>
      <c r="AFW53" s="146"/>
      <c r="AFX53" s="146"/>
      <c r="AFY53" s="146"/>
      <c r="AFZ53" s="146"/>
      <c r="AGA53" s="146"/>
      <c r="AGB53" s="146"/>
      <c r="AGC53" s="146"/>
      <c r="AGD53" s="146"/>
      <c r="AGE53" s="146"/>
      <c r="AGF53" s="146"/>
      <c r="AGG53" s="146"/>
      <c r="AGH53" s="146"/>
      <c r="AGI53" s="146"/>
      <c r="AGJ53" s="146"/>
      <c r="AGK53" s="146"/>
      <c r="AGL53" s="146"/>
      <c r="AGM53" s="146"/>
      <c r="AGN53" s="146"/>
      <c r="AGO53" s="146"/>
      <c r="AGP53" s="146"/>
      <c r="AGQ53" s="146"/>
      <c r="AGR53" s="146"/>
      <c r="AGS53" s="146"/>
      <c r="AGT53" s="146"/>
      <c r="AGU53" s="146"/>
      <c r="AGV53" s="146"/>
      <c r="AGW53" s="146"/>
      <c r="AGX53" s="146"/>
      <c r="AGY53" s="146"/>
      <c r="AGZ53" s="146"/>
      <c r="AHA53" s="146"/>
      <c r="AHB53" s="146"/>
      <c r="AHC53" s="146"/>
      <c r="AHD53" s="146"/>
      <c r="AHE53" s="146"/>
      <c r="AHF53" s="146"/>
      <c r="AHG53" s="146"/>
      <c r="AHH53" s="146"/>
      <c r="AHI53" s="146"/>
      <c r="AHJ53" s="146"/>
      <c r="AHK53" s="146"/>
      <c r="AHL53" s="146"/>
      <c r="AHM53" s="146"/>
      <c r="AHN53" s="146"/>
      <c r="AHO53" s="146"/>
      <c r="AHP53" s="146"/>
      <c r="AHQ53" s="146"/>
      <c r="AHR53" s="146"/>
      <c r="AHS53" s="146"/>
      <c r="AHT53" s="146"/>
      <c r="AHU53" s="146"/>
      <c r="AHV53" s="146"/>
      <c r="AHW53" s="146"/>
      <c r="AHX53" s="146"/>
      <c r="AHY53" s="146"/>
      <c r="AHZ53" s="146"/>
      <c r="AIA53" s="146"/>
      <c r="AIB53" s="146"/>
      <c r="AIC53" s="146"/>
      <c r="AID53" s="146"/>
      <c r="AIE53" s="146"/>
      <c r="AIF53" s="146"/>
      <c r="AIG53" s="146"/>
      <c r="AIH53" s="146"/>
      <c r="AII53" s="146"/>
      <c r="AIJ53" s="146"/>
      <c r="AIK53" s="146"/>
      <c r="AIL53" s="146"/>
      <c r="AIM53" s="146"/>
      <c r="AIN53" s="146"/>
      <c r="AIO53" s="146"/>
      <c r="AIP53" s="146"/>
      <c r="AIQ53" s="146"/>
      <c r="AIR53" s="146"/>
      <c r="AIS53" s="146"/>
      <c r="AIT53" s="146"/>
      <c r="AIU53" s="146"/>
      <c r="AIV53" s="146"/>
      <c r="AIW53" s="146"/>
      <c r="AIX53" s="146"/>
      <c r="AIY53" s="146"/>
      <c r="AIZ53" s="146"/>
      <c r="AJA53" s="146"/>
      <c r="AJB53" s="146"/>
      <c r="AJC53" s="146"/>
      <c r="AJD53" s="146"/>
      <c r="AJE53" s="146"/>
      <c r="AJF53" s="146"/>
      <c r="AJG53" s="146"/>
      <c r="AJH53" s="146"/>
      <c r="AJI53" s="146"/>
      <c r="AJJ53" s="146"/>
      <c r="AJK53" s="146"/>
      <c r="AJL53" s="146"/>
      <c r="AJM53" s="146"/>
      <c r="AJN53" s="146"/>
      <c r="AJO53" s="146"/>
      <c r="AJP53" s="146"/>
      <c r="AJQ53" s="146"/>
      <c r="AJR53" s="146"/>
      <c r="AJS53" s="146"/>
      <c r="AJT53" s="146"/>
      <c r="AJU53" s="146"/>
      <c r="AJV53" s="146"/>
      <c r="AJW53" s="146"/>
      <c r="AJX53" s="146"/>
      <c r="AJY53" s="146"/>
      <c r="AJZ53" s="146"/>
      <c r="AKA53" s="146"/>
      <c r="AKB53" s="146"/>
      <c r="AKC53" s="146"/>
      <c r="AKD53" s="146"/>
      <c r="AKE53" s="146"/>
      <c r="AKF53" s="146"/>
      <c r="AKG53" s="146"/>
      <c r="AKH53" s="146"/>
      <c r="AKI53" s="146"/>
      <c r="AKJ53" s="146"/>
      <c r="AKK53" s="146"/>
      <c r="AKL53" s="146"/>
      <c r="AKM53" s="146"/>
      <c r="AKN53" s="146"/>
      <c r="AKO53" s="146"/>
      <c r="AKP53" s="146"/>
      <c r="AKQ53" s="146"/>
      <c r="AKR53" s="146"/>
      <c r="AKS53" s="146"/>
      <c r="AKT53" s="146"/>
      <c r="AKU53" s="146"/>
      <c r="AKV53" s="146"/>
      <c r="AKW53" s="146"/>
      <c r="AKX53" s="146"/>
      <c r="AKY53" s="146"/>
      <c r="AKZ53" s="146"/>
      <c r="ALA53" s="146"/>
      <c r="ALB53" s="146"/>
      <c r="ALC53" s="146"/>
      <c r="ALD53" s="146"/>
      <c r="ALE53" s="146"/>
      <c r="ALF53" s="146"/>
      <c r="ALG53" s="146"/>
      <c r="ALH53" s="146"/>
      <c r="ALI53" s="146"/>
      <c r="ALJ53" s="146"/>
      <c r="ALK53" s="146"/>
      <c r="ALL53" s="146"/>
      <c r="ALM53" s="146"/>
      <c r="ALN53" s="146"/>
      <c r="ALO53" s="146"/>
      <c r="ALP53" s="146"/>
      <c r="ALQ53" s="146"/>
      <c r="ALR53" s="146"/>
      <c r="ALS53" s="146"/>
      <c r="ALT53" s="146"/>
      <c r="ALU53" s="146"/>
      <c r="ALV53" s="146"/>
      <c r="ALW53" s="146"/>
      <c r="ALX53" s="146"/>
      <c r="ALY53" s="146"/>
      <c r="ALZ53" s="146"/>
      <c r="AMA53" s="146"/>
      <c r="AMB53" s="146"/>
      <c r="AMC53" s="146"/>
    </row>
    <row r="54" spans="1:1017" ht="43.5" customHeight="1">
      <c r="A54" s="154" t="s">
        <v>59</v>
      </c>
      <c r="B54" s="154"/>
      <c r="C54" s="145">
        <v>4</v>
      </c>
      <c r="E54" s="47"/>
      <c r="F54" s="47"/>
    </row>
    <row r="55" spans="1:1017" ht="41.25" customHeight="1">
      <c r="A55" s="154" t="s">
        <v>60</v>
      </c>
      <c r="B55" s="154"/>
      <c r="C55" s="145">
        <v>0.5</v>
      </c>
      <c r="E55" s="47"/>
      <c r="F55" s="47"/>
    </row>
    <row r="56" spans="1:1017" ht="12.75" customHeight="1">
      <c r="E56" s="47"/>
      <c r="F56" s="47"/>
    </row>
    <row r="57" spans="1:1017" ht="12.75" customHeight="1">
      <c r="E57" s="47"/>
      <c r="F57" s="47"/>
    </row>
    <row r="58" spans="1:1017" ht="12.75" customHeight="1">
      <c r="E58" s="47"/>
      <c r="F58" s="47"/>
    </row>
    <row r="59" spans="1:1017" ht="12.75" customHeight="1">
      <c r="E59" s="47"/>
      <c r="F59" s="47"/>
    </row>
    <row r="60" spans="1:1017" ht="12.75" customHeight="1">
      <c r="E60" s="47"/>
      <c r="F60" s="47"/>
    </row>
    <row r="61" spans="1:1017" ht="12.75" customHeight="1">
      <c r="E61" s="47"/>
      <c r="F61" s="47"/>
    </row>
    <row r="62" spans="1:1017" ht="12.75" customHeight="1">
      <c r="E62" s="47"/>
      <c r="F62" s="47"/>
    </row>
    <row r="63" spans="1:1017" ht="12.75" customHeight="1">
      <c r="E63" s="47"/>
      <c r="F63" s="47"/>
    </row>
    <row r="64" spans="1:1017" ht="12.75" customHeight="1">
      <c r="E64" s="47"/>
      <c r="F64" s="47"/>
    </row>
    <row r="65" spans="5:6" ht="12.75" customHeight="1">
      <c r="E65" s="47"/>
      <c r="F65" s="47"/>
    </row>
    <row r="66" spans="5:6" ht="12.75" customHeight="1">
      <c r="E66" s="47"/>
      <c r="F66" s="47"/>
    </row>
    <row r="67" spans="5:6" ht="12.75" customHeight="1">
      <c r="E67" s="47"/>
      <c r="F67" s="47"/>
    </row>
    <row r="68" spans="5:6" ht="12.75" customHeight="1">
      <c r="E68" s="47"/>
      <c r="F68" s="47"/>
    </row>
    <row r="69" spans="5:6" ht="12.75" customHeight="1">
      <c r="E69" s="47"/>
      <c r="F69" s="47"/>
    </row>
    <row r="70" spans="5:6" ht="12.75" customHeight="1">
      <c r="E70" s="47"/>
      <c r="F70" s="47"/>
    </row>
    <row r="71" spans="5:6" ht="12.75" customHeight="1">
      <c r="E71" s="47"/>
      <c r="F71" s="47"/>
    </row>
    <row r="72" spans="5:6" ht="12.75" customHeight="1">
      <c r="E72" s="47"/>
      <c r="F72" s="47"/>
    </row>
    <row r="73" spans="5:6" ht="12.75" customHeight="1">
      <c r="E73" s="47"/>
      <c r="F73" s="47"/>
    </row>
    <row r="74" spans="5:6" ht="12.75" customHeight="1">
      <c r="E74" s="47"/>
      <c r="F74" s="47"/>
    </row>
    <row r="75" spans="5:6" ht="12.75" customHeight="1">
      <c r="E75" s="47"/>
      <c r="F75" s="47"/>
    </row>
    <row r="76" spans="5:6" ht="12.75" customHeight="1">
      <c r="E76" s="47"/>
      <c r="F76" s="47"/>
    </row>
    <row r="77" spans="5:6" ht="12.75" customHeight="1">
      <c r="E77" s="47"/>
      <c r="F77" s="47"/>
    </row>
    <row r="78" spans="5:6" ht="12.75" customHeight="1">
      <c r="E78" s="47"/>
      <c r="F78" s="47"/>
    </row>
    <row r="79" spans="5:6" ht="12.75" customHeight="1">
      <c r="E79" s="47"/>
      <c r="F79" s="47"/>
    </row>
    <row r="80" spans="5:6" ht="12.75" customHeight="1">
      <c r="E80" s="47"/>
      <c r="F80" s="47"/>
    </row>
    <row r="81" spans="5:6" ht="12.75" customHeight="1">
      <c r="E81" s="47"/>
      <c r="F81" s="47"/>
    </row>
    <row r="82" spans="5:6" ht="12.75" customHeight="1">
      <c r="E82" s="47"/>
      <c r="F82" s="47"/>
    </row>
    <row r="83" spans="5:6" ht="12.75" customHeight="1">
      <c r="E83" s="47"/>
      <c r="F83" s="47"/>
    </row>
    <row r="84" spans="5:6" ht="12.75" customHeight="1">
      <c r="E84" s="47"/>
      <c r="F84" s="47"/>
    </row>
    <row r="85" spans="5:6" ht="12.75" customHeight="1">
      <c r="E85" s="47"/>
      <c r="F85" s="47"/>
    </row>
    <row r="86" spans="5:6" ht="12.75" customHeight="1">
      <c r="E86" s="47"/>
      <c r="F86" s="47"/>
    </row>
    <row r="87" spans="5:6" ht="12.75" customHeight="1">
      <c r="E87" s="47"/>
      <c r="F87" s="47"/>
    </row>
    <row r="88" spans="5:6" ht="12.75" customHeight="1">
      <c r="E88" s="47"/>
      <c r="F88" s="47"/>
    </row>
    <row r="89" spans="5:6" ht="12.75" customHeight="1">
      <c r="E89" s="47"/>
      <c r="F89" s="47"/>
    </row>
    <row r="90" spans="5:6" ht="12.75" customHeight="1">
      <c r="E90" s="47"/>
      <c r="F90" s="47"/>
    </row>
    <row r="91" spans="5:6" ht="12.75" customHeight="1">
      <c r="E91" s="47"/>
      <c r="F91" s="47"/>
    </row>
    <row r="92" spans="5:6" ht="12.75" customHeight="1">
      <c r="E92" s="47"/>
      <c r="F92" s="47"/>
    </row>
    <row r="93" spans="5:6" ht="12.75" customHeight="1">
      <c r="E93" s="47"/>
      <c r="F93" s="47"/>
    </row>
    <row r="94" spans="5:6" ht="12.75" customHeight="1">
      <c r="E94" s="47"/>
      <c r="F94" s="47"/>
    </row>
    <row r="95" spans="5:6" ht="12.75" customHeight="1">
      <c r="E95" s="47"/>
      <c r="F95" s="47"/>
    </row>
    <row r="96" spans="5:6" ht="12.75" customHeight="1">
      <c r="E96" s="47"/>
      <c r="F96" s="47"/>
    </row>
    <row r="97" spans="5:6" ht="12.75" customHeight="1">
      <c r="E97" s="47"/>
      <c r="F97" s="47"/>
    </row>
    <row r="98" spans="5:6" ht="12.75" customHeight="1">
      <c r="E98" s="47"/>
      <c r="F98" s="47"/>
    </row>
    <row r="99" spans="5:6" ht="12.75" customHeight="1">
      <c r="E99" s="47"/>
      <c r="F99" s="47"/>
    </row>
    <row r="100" spans="5:6" ht="12.75" customHeight="1">
      <c r="E100" s="150"/>
      <c r="F100" s="150"/>
    </row>
    <row r="101" spans="5:6" ht="12.75" customHeight="1">
      <c r="E101" s="151"/>
      <c r="F101" s="150"/>
    </row>
    <row r="102" spans="5:6" ht="12.75" customHeight="1">
      <c r="E102" s="151"/>
      <c r="F102" s="150"/>
    </row>
    <row r="103" spans="5:6" ht="12.75" customHeight="1">
      <c r="E103" s="152"/>
      <c r="F103" s="150"/>
    </row>
    <row r="104" spans="5:6" ht="12.75" customHeight="1">
      <c r="E104" s="152"/>
      <c r="F104" s="150"/>
    </row>
    <row r="105" spans="5:6" ht="12.75" customHeight="1">
      <c r="E105" s="151"/>
      <c r="F105" s="150"/>
    </row>
    <row r="106" spans="5:6" ht="12.75" customHeight="1">
      <c r="E106" s="151"/>
      <c r="F106" s="151"/>
    </row>
    <row r="107" spans="5:6" ht="12.75" customHeight="1">
      <c r="E107" s="151"/>
      <c r="F107" s="151"/>
    </row>
    <row r="108" spans="5:6" ht="12.75" customHeight="1">
      <c r="E108" s="151"/>
      <c r="F108" s="152"/>
    </row>
    <row r="109" spans="5:6" ht="12.75" customHeight="1">
      <c r="E109" s="152"/>
      <c r="F109" s="152"/>
    </row>
    <row r="110" spans="5:6" ht="12.75" customHeight="1">
      <c r="E110" s="151"/>
      <c r="F110" s="151"/>
    </row>
    <row r="111" spans="5:6" ht="12.75" customHeight="1">
      <c r="E111" s="151"/>
      <c r="F111" s="151"/>
    </row>
    <row r="112" spans="5:6" ht="12.75" customHeight="1">
      <c r="E112" s="151"/>
      <c r="F112" s="151"/>
    </row>
    <row r="113" spans="5:6" ht="12.75" customHeight="1">
      <c r="E113" s="152"/>
      <c r="F113" s="151"/>
    </row>
    <row r="114" spans="5:6" ht="12.75" customHeight="1">
      <c r="E114" s="151"/>
      <c r="F114" s="152"/>
    </row>
    <row r="115" spans="5:6" ht="12.75" customHeight="1">
      <c r="E115" s="151"/>
      <c r="F115" s="151"/>
    </row>
    <row r="116" spans="5:6" ht="12.75" customHeight="1">
      <c r="E116" s="151"/>
      <c r="F116" s="151"/>
    </row>
    <row r="117" spans="5:6" ht="12.75" customHeight="1">
      <c r="E117" s="151"/>
      <c r="F117" s="151"/>
    </row>
    <row r="118" spans="5:6" ht="12.75" customHeight="1">
      <c r="E118" s="151"/>
      <c r="F118" s="152"/>
    </row>
    <row r="119" spans="5:6" ht="12.75" customHeight="1">
      <c r="E119" s="151"/>
      <c r="F119" s="151"/>
    </row>
    <row r="120" spans="5:6" ht="12.75" customHeight="1">
      <c r="E120" s="151"/>
      <c r="F120" s="151"/>
    </row>
    <row r="121" spans="5:6" ht="12.75" customHeight="1">
      <c r="E121" s="151"/>
      <c r="F121" s="151"/>
    </row>
    <row r="122" spans="5:6" ht="12.75" customHeight="1">
      <c r="E122" s="150"/>
      <c r="F122" s="151"/>
    </row>
    <row r="123" spans="5:6" ht="12.75" customHeight="1">
      <c r="E123" s="150"/>
      <c r="F123" s="151"/>
    </row>
    <row r="124" spans="5:6" ht="12.75" customHeight="1">
      <c r="E124" s="150"/>
      <c r="F124" s="151"/>
    </row>
    <row r="125" spans="5:6" ht="12.75" customHeight="1">
      <c r="F125" s="153"/>
    </row>
    <row r="126" spans="5:6" ht="12.75" customHeight="1">
      <c r="F126" s="153"/>
    </row>
  </sheetData>
  <mergeCells count="56">
    <mergeCell ref="A2:Z3"/>
    <mergeCell ref="AA2:AZ3"/>
    <mergeCell ref="A4:BA4"/>
    <mergeCell ref="A5:D5"/>
    <mergeCell ref="E6:F6"/>
    <mergeCell ref="E5:W5"/>
    <mergeCell ref="BA2:BZ3"/>
    <mergeCell ref="A54:B54"/>
    <mergeCell ref="A9:A12"/>
    <mergeCell ref="B8:B14"/>
    <mergeCell ref="E16:W16"/>
    <mergeCell ref="E17:W17"/>
    <mergeCell ref="C40:W40"/>
    <mergeCell ref="C36:D36"/>
    <mergeCell ref="C23:D23"/>
    <mergeCell ref="C20:D20"/>
    <mergeCell ref="A20:A22"/>
    <mergeCell ref="A23:A25"/>
    <mergeCell ref="A26:A28"/>
    <mergeCell ref="B18:B25"/>
    <mergeCell ref="BB4:DA4"/>
    <mergeCell ref="BB5:CP5"/>
    <mergeCell ref="E46:W46"/>
    <mergeCell ref="G6:K6"/>
    <mergeCell ref="L6:P6"/>
    <mergeCell ref="Q6:U6"/>
    <mergeCell ref="V6:W6"/>
    <mergeCell ref="E41:W41"/>
    <mergeCell ref="E42:W42"/>
    <mergeCell ref="E43:W43"/>
    <mergeCell ref="E44:W44"/>
    <mergeCell ref="E45:W45"/>
    <mergeCell ref="C24:C25"/>
    <mergeCell ref="C27:C28"/>
    <mergeCell ref="C37:C38"/>
    <mergeCell ref="A40:B40"/>
    <mergeCell ref="A36:A38"/>
    <mergeCell ref="C26:D26"/>
    <mergeCell ref="C29:D29"/>
    <mergeCell ref="C30:C31"/>
    <mergeCell ref="B26:B38"/>
    <mergeCell ref="C21:C22"/>
    <mergeCell ref="C15:C17"/>
    <mergeCell ref="D15:D17"/>
    <mergeCell ref="A15:A17"/>
    <mergeCell ref="B15:B17"/>
    <mergeCell ref="A55:B55"/>
    <mergeCell ref="C33:D33"/>
    <mergeCell ref="C34:C35"/>
    <mergeCell ref="A52:B52"/>
    <mergeCell ref="A41:B46"/>
    <mergeCell ref="C41:C46"/>
    <mergeCell ref="A53:B53"/>
    <mergeCell ref="A49:C49"/>
    <mergeCell ref="A50:B50"/>
    <mergeCell ref="A51:B51"/>
  </mergeCells>
  <conditionalFormatting sqref="Y9:BH9">
    <cfRule type="cellIs" dxfId="143" priority="85" operator="greaterThanOrEqual">
      <formula>$F$9</formula>
    </cfRule>
    <cfRule type="cellIs" dxfId="142" priority="86" operator="between">
      <formula>$G$9</formula>
      <formula>$K$9</formula>
    </cfRule>
    <cfRule type="cellIs" dxfId="141" priority="123" operator="between">
      <formula>$L$9</formula>
      <formula>$P$9</formula>
    </cfRule>
    <cfRule type="cellIs" dxfId="140" priority="124" operator="between">
      <formula>$Q$9</formula>
      <formula>$U$9</formula>
    </cfRule>
    <cfRule type="cellIs" dxfId="139" priority="125" operator="lessThan">
      <formula>$W$9</formula>
    </cfRule>
  </conditionalFormatting>
  <conditionalFormatting sqref="Y8:BH8">
    <cfRule type="cellIs" dxfId="138" priority="87" operator="between">
      <formula>$Q$8</formula>
      <formula>$U$8</formula>
    </cfRule>
    <cfRule type="cellIs" dxfId="137" priority="88" operator="lessThan">
      <formula>$F$8</formula>
    </cfRule>
    <cfRule type="cellIs" dxfId="136" priority="126" operator="between">
      <formula>$G$8</formula>
      <formula>$K$8</formula>
    </cfRule>
    <cfRule type="cellIs" dxfId="135" priority="127" operator="between">
      <formula>$L$8</formula>
      <formula>$P$8</formula>
    </cfRule>
    <cfRule type="cellIs" dxfId="134" priority="128" operator="greaterThanOrEqual">
      <formula>$W$8</formula>
    </cfRule>
  </conditionalFormatting>
  <conditionalFormatting sqref="Y13:BH13">
    <cfRule type="cellIs" dxfId="133" priority="80" operator="greaterThanOrEqual">
      <formula>$W$13</formula>
    </cfRule>
    <cfRule type="cellIs" dxfId="132" priority="81" operator="between">
      <formula>$Q$13</formula>
      <formula>$U$13</formula>
    </cfRule>
    <cfRule type="cellIs" dxfId="131" priority="82" operator="between">
      <formula>$L$13</formula>
      <formula>$P$13</formula>
    </cfRule>
    <cfRule type="cellIs" dxfId="130" priority="83" operator="between">
      <formula>$G$13</formula>
      <formula>$K$13</formula>
    </cfRule>
    <cfRule type="cellIs" dxfId="129" priority="84" operator="lessThan">
      <formula>$F$13</formula>
    </cfRule>
  </conditionalFormatting>
  <conditionalFormatting sqref="Y14:BH14">
    <cfRule type="cellIs" dxfId="128" priority="75" operator="lessThan">
      <formula>$W$14</formula>
    </cfRule>
    <cfRule type="cellIs" dxfId="127" priority="76" operator="between">
      <formula>$Q$14</formula>
      <formula>$U$14</formula>
    </cfRule>
    <cfRule type="cellIs" dxfId="126" priority="77" operator="between">
      <formula>$L$14</formula>
      <formula>$P$14</formula>
    </cfRule>
    <cfRule type="cellIs" dxfId="125" priority="78" operator="between">
      <formula>$G$14</formula>
      <formula>$K$14</formula>
    </cfRule>
    <cfRule type="cellIs" dxfId="124" priority="79" operator="greaterThanOrEqual">
      <formula>$F$14</formula>
    </cfRule>
  </conditionalFormatting>
  <conditionalFormatting sqref="Y15:BH15">
    <cfRule type="cellIs" dxfId="123" priority="70" operator="greaterThanOrEqual">
      <formula>$W$15</formula>
    </cfRule>
    <cfRule type="cellIs" dxfId="122" priority="71" operator="between">
      <formula>$Q$15</formula>
      <formula>$U$15</formula>
    </cfRule>
    <cfRule type="cellIs" dxfId="121" priority="72" operator="between">
      <formula>$L$15</formula>
      <formula>$P$15</formula>
    </cfRule>
    <cfRule type="cellIs" dxfId="120" priority="73" operator="between">
      <formula>$G$15</formula>
      <formula>$K$15</formula>
    </cfRule>
    <cfRule type="cellIs" dxfId="119" priority="74" operator="lessThanOrEqual">
      <formula>$F$15</formula>
    </cfRule>
  </conditionalFormatting>
  <conditionalFormatting sqref="Y18:BH18">
    <cfRule type="cellIs" dxfId="118" priority="65" operator="greaterThanOrEqual">
      <formula>$W$18</formula>
    </cfRule>
    <cfRule type="cellIs" dxfId="117" priority="66" operator="between">
      <formula>$Q$18</formula>
      <formula>$U$18</formula>
    </cfRule>
    <cfRule type="cellIs" dxfId="116" priority="67" operator="between">
      <formula>$L$18</formula>
      <formula>$P$18</formula>
    </cfRule>
    <cfRule type="cellIs" dxfId="115" priority="68" operator="between">
      <formula>$G$18</formula>
      <formula>$K$18</formula>
    </cfRule>
    <cfRule type="cellIs" dxfId="114" priority="69" operator="lessThan">
      <formula>$F$18</formula>
    </cfRule>
  </conditionalFormatting>
  <conditionalFormatting sqref="Y19:BH19">
    <cfRule type="cellIs" dxfId="113" priority="60" operator="greaterThanOrEqual">
      <formula>$W$19</formula>
    </cfRule>
    <cfRule type="cellIs" dxfId="112" priority="61" operator="between">
      <formula>$Q$19</formula>
      <formula>$U$19</formula>
    </cfRule>
    <cfRule type="cellIs" dxfId="111" priority="62" operator="between">
      <formula>$L$19</formula>
      <formula>$P$19</formula>
    </cfRule>
    <cfRule type="cellIs" dxfId="110" priority="63" operator="between">
      <formula>$G$19</formula>
      <formula>$K$19</formula>
    </cfRule>
    <cfRule type="cellIs" dxfId="109" priority="64" operator="lessThan">
      <formula>$F$19</formula>
    </cfRule>
  </conditionalFormatting>
  <conditionalFormatting sqref="Y20:BH20">
    <cfRule type="cellIs" dxfId="108" priority="55" operator="greaterThanOrEqual">
      <formula>$W$20</formula>
    </cfRule>
    <cfRule type="cellIs" dxfId="107" priority="56" operator="between">
      <formula>$Q$20</formula>
      <formula>$U$20</formula>
    </cfRule>
    <cfRule type="cellIs" dxfId="106" priority="57" operator="between">
      <formula>$L$20</formula>
      <formula>$P$20</formula>
    </cfRule>
    <cfRule type="cellIs" dxfId="105" priority="58" operator="between">
      <formula>$G$20</formula>
      <formula>$K$20</formula>
    </cfRule>
    <cfRule type="cellIs" dxfId="104" priority="59" operator="lessThan">
      <formula>$F$20</formula>
    </cfRule>
  </conditionalFormatting>
  <conditionalFormatting sqref="Y23:BH23">
    <cfRule type="cellIs" dxfId="103" priority="45" operator="lessThan">
      <formula>$W$23</formula>
    </cfRule>
    <cfRule type="cellIs" dxfId="102" priority="46" operator="between">
      <formula>$Q$23</formula>
      <formula>$U$23</formula>
    </cfRule>
    <cfRule type="cellIs" dxfId="101" priority="47" operator="between">
      <formula>$L$23</formula>
      <formula>$P$23</formula>
    </cfRule>
    <cfRule type="cellIs" dxfId="100" priority="48" operator="between">
      <formula>$G$23</formula>
      <formula>$K$23</formula>
    </cfRule>
    <cfRule type="cellIs" dxfId="99" priority="49" operator="greaterThanOrEqual">
      <formula>$F$23</formula>
    </cfRule>
  </conditionalFormatting>
  <conditionalFormatting sqref="Y26:BH26">
    <cfRule type="cellIs" dxfId="98" priority="30" operator="lessThan">
      <formula>$W$26</formula>
    </cfRule>
    <cfRule type="cellIs" dxfId="97" priority="31" operator="between">
      <formula>$Q$26</formula>
      <formula>$U$26</formula>
    </cfRule>
    <cfRule type="cellIs" dxfId="96" priority="32" operator="between">
      <formula>$L$26</formula>
      <formula>$P$26</formula>
    </cfRule>
    <cfRule type="cellIs" dxfId="95" priority="33" operator="between">
      <formula>$G$26</formula>
      <formula>$K$26</formula>
    </cfRule>
    <cfRule type="cellIs" dxfId="94" priority="34" operator="greaterThanOrEqual">
      <formula>$F$26</formula>
    </cfRule>
  </conditionalFormatting>
  <conditionalFormatting sqref="Y21:BH21">
    <cfRule type="cellIs" dxfId="93" priority="20" operator="greaterThan">
      <formula>$W$21</formula>
    </cfRule>
    <cfRule type="cellIs" dxfId="92" priority="21" operator="between">
      <formula>$Q$21</formula>
      <formula>$U$21</formula>
    </cfRule>
    <cfRule type="cellIs" dxfId="91" priority="22" operator="between">
      <formula>$L$21</formula>
      <formula>$P$21</formula>
    </cfRule>
    <cfRule type="cellIs" dxfId="90" priority="23" operator="between">
      <formula>$G$21</formula>
      <formula>$K$21</formula>
    </cfRule>
    <cfRule type="cellIs" dxfId="89" priority="24" operator="lessThanOrEqual">
      <formula>$F$21</formula>
    </cfRule>
  </conditionalFormatting>
  <conditionalFormatting sqref="Y24:BH24">
    <cfRule type="cellIs" dxfId="88" priority="15" operator="lessThan">
      <formula>$W$24</formula>
    </cfRule>
    <cfRule type="cellIs" dxfId="87" priority="16" operator="between">
      <formula>$Q$24</formula>
      <formula>$U$24</formula>
    </cfRule>
    <cfRule type="cellIs" dxfId="86" priority="17" operator="between">
      <formula>$L$24</formula>
      <formula>$P$24</formula>
    </cfRule>
    <cfRule type="cellIs" dxfId="85" priority="18" operator="between">
      <formula>$G$24</formula>
      <formula>$K$24</formula>
    </cfRule>
    <cfRule type="cellIs" dxfId="84" priority="19" operator="greaterThanOrEqual">
      <formula>$F$24</formula>
    </cfRule>
  </conditionalFormatting>
  <conditionalFormatting sqref="Y27:BH27">
    <cfRule type="cellIs" dxfId="83" priority="10" operator="lessThan">
      <formula>$W$27</formula>
    </cfRule>
    <cfRule type="cellIs" dxfId="82" priority="11" operator="between">
      <formula>$Q$27</formula>
      <formula>$U$27</formula>
    </cfRule>
    <cfRule type="cellIs" dxfId="81" priority="12" operator="between">
      <formula>$L$27</formula>
      <formula>$P$27</formula>
    </cfRule>
    <cfRule type="cellIs" dxfId="80" priority="13" operator="between">
      <formula>$G$27</formula>
      <formula>$K$27</formula>
    </cfRule>
    <cfRule type="cellIs" dxfId="79" priority="14" operator="greaterThanOrEqual">
      <formula>$F$27</formula>
    </cfRule>
  </conditionalFormatting>
  <conditionalFormatting sqref="Y33:BH34">
    <cfRule type="cellIs" dxfId="78" priority="9" operator="lessThanOrEqual">
      <formula>$F$33</formula>
    </cfRule>
    <cfRule type="cellIs" dxfId="77" priority="8" operator="between">
      <formula>$G$33</formula>
      <formula>$K$33</formula>
    </cfRule>
    <cfRule type="cellIs" dxfId="76" priority="7" operator="between">
      <formula>$L$33</formula>
      <formula>$P$33</formula>
    </cfRule>
    <cfRule type="cellIs" dxfId="75" priority="6" operator="between">
      <formula>$Q$33</formula>
      <formula>$U$33</formula>
    </cfRule>
    <cfRule type="cellIs" dxfId="74" priority="5" operator="greaterThan">
      <formula>$W$33</formula>
    </cfRule>
  </conditionalFormatting>
  <conditionalFormatting sqref="AE36:BH38">
    <cfRule type="cellIs" dxfId="71" priority="4" operator="lessThan">
      <formula>0.7</formula>
    </cfRule>
    <cfRule type="cellIs" dxfId="72" priority="3" operator="between">
      <formula>0.8</formula>
      <formula>0.9</formula>
    </cfRule>
    <cfRule type="cellIs" dxfId="73" priority="2" operator="between">
      <formula>0.9</formula>
      <formula>0.99</formula>
    </cfRule>
    <cfRule type="cellIs" dxfId="70" priority="1" operator="greaterThan">
      <formula>1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zoomScale="90" zoomScaleNormal="90" workbookViewId="0">
      <selection activeCell="C21" activeCellId="1" sqref="C4 C22"/>
    </sheetView>
  </sheetViews>
  <sheetFormatPr baseColWidth="10" defaultColWidth="5.85546875" defaultRowHeight="16.149999999999999" customHeight="1"/>
  <cols>
    <col min="1" max="1" width="19" customWidth="1"/>
    <col min="2" max="2" width="27.5703125" customWidth="1"/>
    <col min="3" max="3" width="40" customWidth="1"/>
    <col min="4" max="4" width="15.5703125" customWidth="1"/>
    <col min="5" max="5" width="15.28515625" customWidth="1"/>
  </cols>
  <sheetData>
    <row r="1" spans="1:6" ht="16.149999999999999" customHeight="1">
      <c r="A1" s="219" t="s">
        <v>62</v>
      </c>
      <c r="B1" s="219"/>
      <c r="C1" s="219"/>
      <c r="D1" s="219"/>
      <c r="E1" s="219"/>
      <c r="F1" s="219"/>
    </row>
    <row r="2" spans="1:6" ht="16.149999999999999" customHeight="1" thickBot="1">
      <c r="A2" s="220"/>
      <c r="B2" s="220"/>
      <c r="C2" s="220"/>
      <c r="D2" s="220"/>
      <c r="E2" s="220"/>
    </row>
    <row r="3" spans="1:6" ht="32.25" customHeight="1" thickBot="1">
      <c r="A3" s="223" t="s">
        <v>63</v>
      </c>
      <c r="B3" s="223" t="s">
        <v>64</v>
      </c>
      <c r="C3" s="223" t="s">
        <v>65</v>
      </c>
      <c r="D3" s="223" t="s">
        <v>66</v>
      </c>
      <c r="E3" s="223" t="s">
        <v>67</v>
      </c>
    </row>
    <row r="4" spans="1:6" ht="39" customHeight="1" thickBot="1">
      <c r="A4" s="221"/>
      <c r="B4" s="222"/>
      <c r="C4" s="222"/>
      <c r="D4" s="224"/>
      <c r="E4" s="225"/>
    </row>
    <row r="5" spans="1:6" ht="16.149999999999999" customHeight="1" thickBot="1">
      <c r="A5" s="222"/>
      <c r="B5" s="222"/>
      <c r="C5" s="222"/>
      <c r="D5" s="224"/>
      <c r="E5" s="225"/>
    </row>
    <row r="6" spans="1:6" ht="16.149999999999999" customHeight="1" thickBot="1">
      <c r="A6" s="222"/>
      <c r="B6" s="222"/>
      <c r="C6" s="222"/>
      <c r="D6" s="224"/>
      <c r="E6" s="225"/>
    </row>
    <row r="7" spans="1:6" ht="16.149999999999999" customHeight="1" thickBot="1">
      <c r="A7" s="222"/>
      <c r="B7" s="222"/>
      <c r="C7" s="222"/>
      <c r="D7" s="224"/>
      <c r="E7" s="225"/>
    </row>
    <row r="8" spans="1:6" ht="16.149999999999999" customHeight="1" thickBot="1">
      <c r="A8" s="222"/>
      <c r="B8" s="222"/>
      <c r="C8" s="222"/>
      <c r="D8" s="224"/>
      <c r="E8" s="225"/>
    </row>
    <row r="9" spans="1:6" ht="16.149999999999999" customHeight="1" thickBot="1">
      <c r="A9" s="222"/>
      <c r="B9" s="222"/>
      <c r="C9" s="222"/>
      <c r="D9" s="224"/>
      <c r="E9" s="225"/>
    </row>
    <row r="10" spans="1:6" ht="16.149999999999999" customHeight="1" thickBot="1">
      <c r="A10" s="222"/>
      <c r="B10" s="222"/>
      <c r="C10" s="222"/>
      <c r="D10" s="224"/>
      <c r="E10" s="225"/>
    </row>
    <row r="11" spans="1:6" ht="16.149999999999999" customHeight="1" thickBot="1">
      <c r="A11" s="222"/>
      <c r="B11" s="222"/>
      <c r="C11" s="222"/>
      <c r="D11" s="224"/>
      <c r="E11" s="225"/>
    </row>
    <row r="12" spans="1:6" ht="16.149999999999999" customHeight="1" thickBot="1">
      <c r="A12" s="222"/>
      <c r="B12" s="222"/>
      <c r="C12" s="222"/>
      <c r="D12" s="224"/>
      <c r="E12" s="225"/>
    </row>
    <row r="13" spans="1:6" ht="16.149999999999999" customHeight="1" thickBot="1">
      <c r="A13" s="222"/>
      <c r="B13" s="222"/>
      <c r="C13" s="222"/>
      <c r="D13" s="224"/>
      <c r="E13" s="225"/>
    </row>
    <row r="14" spans="1:6" ht="16.149999999999999" customHeight="1" thickBot="1">
      <c r="A14" s="222"/>
      <c r="B14" s="222"/>
      <c r="C14" s="222"/>
      <c r="D14" s="224"/>
      <c r="E14" s="225"/>
    </row>
    <row r="15" spans="1:6" ht="16.149999999999999" customHeight="1" thickBot="1">
      <c r="A15" s="222"/>
      <c r="B15" s="222"/>
      <c r="C15" s="222"/>
      <c r="D15" s="224"/>
      <c r="E15" s="225"/>
    </row>
    <row r="16" spans="1:6" ht="16.149999999999999" customHeight="1" thickBot="1">
      <c r="A16" s="222"/>
      <c r="B16" s="222"/>
      <c r="C16" s="222"/>
      <c r="D16" s="224"/>
      <c r="E16" s="225"/>
    </row>
    <row r="17" spans="1:5" ht="16.149999999999999" customHeight="1" thickBot="1">
      <c r="A17" s="222"/>
      <c r="B17" s="222"/>
      <c r="C17" s="222"/>
      <c r="D17" s="224"/>
      <c r="E17" s="225"/>
    </row>
    <row r="18" spans="1:5" ht="16.149999999999999" customHeight="1" thickBot="1">
      <c r="A18" s="222"/>
      <c r="B18" s="222"/>
      <c r="C18" s="222"/>
      <c r="D18" s="224"/>
      <c r="E18" s="225"/>
    </row>
    <row r="19" spans="1:5" ht="16.149999999999999" customHeight="1" thickBot="1">
      <c r="A19" s="222"/>
      <c r="B19" s="222"/>
      <c r="C19" s="222"/>
      <c r="D19" s="224"/>
      <c r="E19" s="225"/>
    </row>
    <row r="20" spans="1:5" ht="16.149999999999999" customHeight="1" thickBot="1">
      <c r="A20" s="222"/>
      <c r="B20" s="222"/>
      <c r="C20" s="222"/>
      <c r="D20" s="224"/>
      <c r="E20" s="225"/>
    </row>
  </sheetData>
  <sheetProtection algorithmName="SHA-512" hashValue="a88RInH2+WdBAGIzmzg66JgsOlJovy4Yg3MeiDwl+qCeMbpP4EIztERkpnKXm2W1px7BpH1DsYsTXe3kvUHieg==" saltValue="OwsHQLaL+4n/lgyCUdMSVA==" spinCount="100000" sheet="1" objects="1" scenarios="1"/>
  <mergeCells count="1">
    <mergeCell ref="A1:F1"/>
  </mergeCells>
  <pageMargins left="0.7" right="0.7" top="0.75" bottom="0.75" header="0.51180555555555496" footer="0.51180555555555496"/>
  <pageSetup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CC5F1C8D61C84AA231A25B00305E61" ma:contentTypeVersion="13" ma:contentTypeDescription="Crear nuevo documento." ma:contentTypeScope="" ma:versionID="daa85e8c6dee46662e906f671ce8e6f7">
  <xsd:schema xmlns:xsd="http://www.w3.org/2001/XMLSchema" xmlns:xs="http://www.w3.org/2001/XMLSchema" xmlns:p="http://schemas.microsoft.com/office/2006/metadata/properties" xmlns:ns2="8f2d0184-ef1c-4326-a07c-c7ec1b02539d" xmlns:ns3="96debafb-c8c5-48a9-a114-6b4b1968f48b" targetNamespace="http://schemas.microsoft.com/office/2006/metadata/properties" ma:root="true" ma:fieldsID="8d1e809d3a7520e1cc61b81a31f5aa60" ns2:_="" ns3:_="">
    <xsd:import namespace="8f2d0184-ef1c-4326-a07c-c7ec1b02539d"/>
    <xsd:import namespace="96debafb-c8c5-48a9-a114-6b4b1968f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Usuario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d0184-ef1c-4326-a07c-c7ec1b025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Usuario" ma:index="16" nillable="true" ma:displayName="Usuario" ma:format="DateTime" ma:internalName="Usuario">
      <xsd:simpleType>
        <xsd:restriction base="dms:DateTim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ebafb-c8c5-48a9-a114-6b4b1968f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uario xmlns="8f2d0184-ef1c-4326-a07c-c7ec1b0253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65BB11-F5B2-4247-A1B6-49E5A11F7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d0184-ef1c-4326-a07c-c7ec1b02539d"/>
    <ds:schemaRef ds:uri="96debafb-c8c5-48a9-a114-6b4b1968f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3EABF-A917-4580-AFA1-6A8410EFAD84}">
  <ds:schemaRefs>
    <ds:schemaRef ds:uri="http://schemas.microsoft.com/office/2006/metadata/properties"/>
    <ds:schemaRef ds:uri="http://schemas.microsoft.com/office/infopath/2007/PartnerControls"/>
    <ds:schemaRef ds:uri="8f2d0184-ef1c-4326-a07c-c7ec1b02539d"/>
  </ds:schemaRefs>
</ds:datastoreItem>
</file>

<file path=customXml/itemProps3.xml><?xml version="1.0" encoding="utf-8"?>
<ds:datastoreItem xmlns:ds="http://schemas.openxmlformats.org/officeDocument/2006/customXml" ds:itemID="{615BBA47-D121-4624-859F-4D311261FF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42059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kcornejo</dc:creator>
  <dc:description/>
  <cp:lastModifiedBy>agomeza</cp:lastModifiedBy>
  <cp:revision>94</cp:revision>
  <dcterms:created xsi:type="dcterms:W3CDTF">2018-07-10T15:40:15Z</dcterms:created>
  <dcterms:modified xsi:type="dcterms:W3CDTF">2020-08-19T21:32:01Z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0x01010020CC5F1C8D61C84AA231A25B00305E61</vt:lpwstr>
  </property>
</Properties>
</file>